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rque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DD/MM/YYYY"/>
    <numFmt numFmtId="166" formatCode="#,##0.00 &quot;€&quot;"/>
  </numFmts>
  <fonts count="9">
    <font>
      <name val="Calibri"/>
      <family val="2"/>
      <color theme="1"/>
      <sz val="11"/>
      <scheme val="minor"/>
    </font>
    <font>
      <b val="1"/>
      <color rgb="00107C41"/>
      <sz val="16"/>
    </font>
    <font>
      <i val="1"/>
      <color rgb="00666666"/>
      <sz val="10"/>
    </font>
    <font>
      <b val="1"/>
    </font>
    <font>
      <b val="1"/>
      <color rgb="00FFFFFF"/>
    </font>
    <font>
      <b val="1"/>
      <color rgb="00333333"/>
    </font>
    <font>
      <b val="1"/>
      <color rgb="000B5A2F"/>
      <sz val="12"/>
    </font>
    <font>
      <b val="1"/>
      <color rgb="00107C41"/>
    </font>
    <font>
      <i val="1"/>
      <color rgb="00777777"/>
      <sz val="9"/>
    </font>
  </fonts>
  <fills count="6">
    <fill>
      <patternFill/>
    </fill>
    <fill>
      <patternFill patternType="gray125"/>
    </fill>
    <fill>
      <patternFill patternType="solid">
        <fgColor rgb="00FFF7D6"/>
      </patternFill>
    </fill>
    <fill>
      <patternFill patternType="solid">
        <fgColor rgb="00107C41"/>
      </patternFill>
    </fill>
    <fill>
      <patternFill patternType="solid">
        <fgColor rgb="00F2F2F2"/>
      </patternFill>
    </fill>
    <fill>
      <patternFill patternType="solid">
        <fgColor rgb="00E7F3EC"/>
      </patternFill>
    </fill>
  </fills>
  <borders count="5">
    <border>
      <left/>
      <right/>
      <top/>
      <bottom/>
      <diagonal/>
    </border>
    <border>
      <left style="thin">
        <color rgb="00C8D3CC"/>
      </left>
      <right style="thin">
        <color rgb="00C8D3CC"/>
      </right>
      <top style="thin">
        <color rgb="00C8D3CC"/>
      </top>
      <bottom style="thin">
        <color rgb="00C8D3CC"/>
      </bottom>
    </border>
    <border>
      <left/>
      <right/>
      <top style="thin">
        <color rgb="00C8D3CC"/>
      </top>
      <bottom/>
      <diagonal/>
    </border>
    <border>
      <left/>
      <right style="thin">
        <color rgb="00C8D3CC"/>
      </right>
      <top style="thin">
        <color rgb="00C8D3CC"/>
      </top>
      <bottom/>
      <diagonal/>
    </border>
    <border>
      <left/>
      <right style="thin">
        <color rgb="00C8D3CC"/>
      </right>
      <top style="thin">
        <color rgb="00C8D3CC"/>
      </top>
      <bottom style="thin">
        <color rgb="00C8D3CC"/>
      </bottom>
      <diagonal/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165" fontId="0" fillId="2" borderId="1" pivotButton="0" quotePrefix="0" xfId="0"/>
    <xf numFmtId="0" fontId="7" fillId="0" borderId="0" pivotButton="0" quotePrefix="0" xfId="0"/>
    <xf numFmtId="0" fontId="0" fillId="2" borderId="1" pivotButton="0" quotePrefix="0" xfId="0"/>
    <xf numFmtId="0" fontId="0" fillId="0" borderId="4" pivotButton="0" quotePrefix="0" xfId="0"/>
    <xf numFmtId="166" fontId="0" fillId="2" borderId="1" pivotButton="0" quotePrefix="0" xfId="0"/>
    <xf numFmtId="0" fontId="4" fillId="3" borderId="1" applyAlignment="1" pivotButton="0" quotePrefix="0" xfId="0">
      <alignment horizontal="center" vertical="center" wrapText="1"/>
    </xf>
    <xf numFmtId="166" fontId="0" fillId="0" borderId="1" pivotButton="0" quotePrefix="0" xfId="0"/>
    <xf numFmtId="3" fontId="0" fillId="2" borderId="1" pivotButton="0" quotePrefix="0" xfId="0"/>
    <xf numFmtId="166" fontId="0" fillId="4" borderId="1" pivotButton="0" quotePrefix="0" xfId="0"/>
    <xf numFmtId="0" fontId="5" fillId="5" borderId="1" pivotButton="0" quotePrefix="0" xfId="0"/>
    <xf numFmtId="166" fontId="6" fillId="5" borderId="1" pivotButton="0" quotePrefix="0" xfId="0"/>
    <xf numFmtId="0" fontId="6" fillId="5" borderId="1" pivotButton="0" quotePrefix="0" xfId="0"/>
    <xf numFmtId="0" fontId="8" fillId="0" borderId="0" pivotButton="0" quotePrefix="0" xfId="0"/>
  </cellXfs>
  <cellStyles count="1">
    <cellStyle name="Normal" xfId="0" builtinId="0" hidden="0"/>
  </cellStyles>
  <dxfs count="1">
    <dxf>
      <font>
        <b val="1"/>
        <color rgb="00C42B1C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5"/>
  <sheetViews>
    <sheetView showGridLines="0" workbookViewId="0">
      <selection activeCell="A1" sqref="A1"/>
    </sheetView>
  </sheetViews>
  <sheetFormatPr baseColWidth="8" defaultRowHeight="15"/>
  <cols>
    <col width="24" customWidth="1" min="1" max="1"/>
    <col width="12" customWidth="1" min="2" max="2"/>
    <col width="14" customWidth="1" min="3" max="3"/>
    <col width="3" customWidth="1" min="4" max="4"/>
    <col width="36" customWidth="1" min="5" max="5"/>
    <col width="16" customWidth="1" min="6" max="6"/>
  </cols>
  <sheetData>
    <row r="1" ht="26" customHeight="1">
      <c r="A1" s="1" t="inlineStr">
        <is>
          <t>Arqueo de caja</t>
        </is>
      </c>
    </row>
    <row r="2">
      <c r="A2" s="2" t="inlineStr">
        <is>
          <t>Cuenta el efectivo y compáralo con el sistema · celdas amarillas = lo que cambias</t>
        </is>
      </c>
    </row>
    <row r="3">
      <c r="A3" s="3" t="inlineStr">
        <is>
          <t>Fecha</t>
        </is>
      </c>
      <c r="B3" s="4" t="n">
        <v>46318</v>
      </c>
      <c r="E3" s="5" t="inlineStr">
        <is>
          <t>Datos del sistema</t>
        </is>
      </c>
    </row>
    <row r="4">
      <c r="A4" s="3" t="inlineStr">
        <is>
          <t>Responsable</t>
        </is>
      </c>
      <c r="B4" s="6" t="inlineStr">
        <is>
          <t>Lucía Vega</t>
        </is>
      </c>
      <c r="C4" s="7" t="n"/>
      <c r="E4" s="3" t="inlineStr">
        <is>
          <t>Fondo de caja inicial</t>
        </is>
      </c>
      <c r="F4" s="8" t="n">
        <v>150</v>
      </c>
    </row>
    <row r="5">
      <c r="E5" s="3" t="inlineStr">
        <is>
          <t>Ventas en efectivo (según sistema)</t>
        </is>
      </c>
      <c r="F5" s="8" t="n">
        <v>645</v>
      </c>
    </row>
    <row r="6" ht="22" customHeight="1">
      <c r="A6" s="9" t="inlineStr">
        <is>
          <t>Valor (billete o moneda)</t>
        </is>
      </c>
      <c r="B6" s="9" t="inlineStr">
        <is>
          <t>Cantidad</t>
        </is>
      </c>
      <c r="C6" s="9" t="inlineStr">
        <is>
          <t>Importe</t>
        </is>
      </c>
      <c r="E6" s="3" t="inlineStr">
        <is>
          <t>Retiradas y pagos desde caja</t>
        </is>
      </c>
      <c r="F6" s="8" t="n">
        <v>12.5</v>
      </c>
    </row>
    <row r="7">
      <c r="A7" s="10" t="n">
        <v>500</v>
      </c>
      <c r="B7" s="11" t="n">
        <v>0</v>
      </c>
      <c r="C7" s="10">
        <f>ROUND(A7*B7,2)</f>
        <v/>
      </c>
      <c r="E7" s="3" t="inlineStr">
        <is>
          <t>Ventas con tarjeta (según sistema)</t>
        </is>
      </c>
      <c r="F7" s="8" t="n">
        <v>830.4</v>
      </c>
    </row>
    <row r="8">
      <c r="A8" s="12" t="n">
        <v>200</v>
      </c>
      <c r="B8" s="11" t="n">
        <v>0</v>
      </c>
      <c r="C8" s="12">
        <f>ROUND(A8*B8,2)</f>
        <v/>
      </c>
      <c r="E8" s="3" t="inlineStr">
        <is>
          <t>Cobrado según datáfono</t>
        </is>
      </c>
      <c r="F8" s="8" t="n">
        <v>830.4</v>
      </c>
    </row>
    <row r="9">
      <c r="A9" s="10" t="n">
        <v>100</v>
      </c>
      <c r="B9" s="11" t="n">
        <v>1</v>
      </c>
      <c r="C9" s="10">
        <f>ROUND(A9*B9,2)</f>
        <v/>
      </c>
      <c r="E9" s="3" t="inlineStr">
        <is>
          <t>Fondo que dejas para mañana</t>
        </is>
      </c>
      <c r="F9" s="8" t="n">
        <v>150</v>
      </c>
    </row>
    <row r="10">
      <c r="A10" s="12" t="n">
        <v>50</v>
      </c>
      <c r="B10" s="11" t="n">
        <v>3</v>
      </c>
      <c r="C10" s="12">
        <f>ROUND(A10*B10,2)</f>
        <v/>
      </c>
    </row>
    <row r="11">
      <c r="A11" s="10" t="n">
        <v>20</v>
      </c>
      <c r="B11" s="11" t="n">
        <v>12</v>
      </c>
      <c r="C11" s="10">
        <f>ROUND(A11*B11,2)</f>
        <v/>
      </c>
      <c r="E11" s="5" t="inlineStr">
        <is>
          <t>Resultado</t>
        </is>
      </c>
    </row>
    <row r="12">
      <c r="A12" s="12" t="n">
        <v>10</v>
      </c>
      <c r="B12" s="11" t="n">
        <v>15</v>
      </c>
      <c r="C12" s="12">
        <f>ROUND(A12*B12,2)</f>
        <v/>
      </c>
      <c r="E12" s="13" t="inlineStr">
        <is>
          <t>Efectivo esperado en caja</t>
        </is>
      </c>
      <c r="F12" s="14">
        <f>F4+F5-F6</f>
        <v/>
      </c>
    </row>
    <row r="13">
      <c r="A13" s="10" t="n">
        <v>5</v>
      </c>
      <c r="B13" s="11" t="n">
        <v>10</v>
      </c>
      <c r="C13" s="10">
        <f>ROUND(A13*B13,2)</f>
        <v/>
      </c>
      <c r="E13" s="13" t="inlineStr">
        <is>
          <t>Efectivo contado</t>
        </is>
      </c>
      <c r="F13" s="14">
        <f>C22</f>
        <v/>
      </c>
    </row>
    <row r="14">
      <c r="A14" s="12" t="n">
        <v>2</v>
      </c>
      <c r="B14" s="11" t="n">
        <v>20</v>
      </c>
      <c r="C14" s="12">
        <f>ROUND(A14*B14,2)</f>
        <v/>
      </c>
      <c r="E14" s="13" t="inlineStr">
        <is>
          <t>DESCUADRE DE EFECTIVO</t>
        </is>
      </c>
      <c r="F14" s="14">
        <f>ROUND(F13-F12,2)</f>
        <v/>
      </c>
    </row>
    <row r="15">
      <c r="A15" s="10" t="n">
        <v>1</v>
      </c>
      <c r="B15" s="11" t="n">
        <v>35</v>
      </c>
      <c r="C15" s="10">
        <f>ROUND(A15*B15,2)</f>
        <v/>
      </c>
      <c r="E15" s="13" t="inlineStr">
        <is>
          <t>Estado</t>
        </is>
      </c>
      <c r="F15" s="15">
        <f>IF(ABS(F14)&lt;0.005,"Cuadra",IF(F14&gt;0,"Sobra","Falta"))</f>
        <v/>
      </c>
    </row>
    <row r="16">
      <c r="A16" s="12" t="n">
        <v>0.5</v>
      </c>
      <c r="B16" s="11" t="n">
        <v>18</v>
      </c>
      <c r="C16" s="12">
        <f>ROUND(A16*B16,2)</f>
        <v/>
      </c>
      <c r="E16" s="13" t="inlineStr">
        <is>
          <t>Descuadre de tarjeta</t>
        </is>
      </c>
      <c r="F16" s="14">
        <f>ROUND(F8-F7,2)</f>
        <v/>
      </c>
    </row>
    <row r="17">
      <c r="A17" s="10" t="n">
        <v>0.2</v>
      </c>
      <c r="B17" s="11" t="n">
        <v>22</v>
      </c>
      <c r="C17" s="10">
        <f>ROUND(A17*B17,2)</f>
        <v/>
      </c>
      <c r="E17" s="13" t="inlineStr">
        <is>
          <t>Ventas totales del día</t>
        </is>
      </c>
      <c r="F17" s="14">
        <f>F5+F7</f>
        <v/>
      </c>
    </row>
    <row r="18">
      <c r="A18" s="12" t="n">
        <v>0.1</v>
      </c>
      <c r="B18" s="11" t="n">
        <v>30</v>
      </c>
      <c r="C18" s="12">
        <f>ROUND(A18*B18,2)</f>
        <v/>
      </c>
      <c r="E18" s="13" t="inlineStr">
        <is>
          <t>Efectivo a ingresar en el banco</t>
        </is>
      </c>
      <c r="F18" s="14">
        <f>MAX(0,F13-F9)</f>
        <v/>
      </c>
    </row>
    <row r="19">
      <c r="A19" s="10" t="n">
        <v>0.05</v>
      </c>
      <c r="B19" s="11" t="n">
        <v>25</v>
      </c>
      <c r="C19" s="10">
        <f>ROUND(A19*B19,2)</f>
        <v/>
      </c>
    </row>
    <row r="20">
      <c r="A20" s="12" t="n">
        <v>0.02</v>
      </c>
      <c r="B20" s="11" t="n">
        <v>10</v>
      </c>
      <c r="C20" s="12">
        <f>ROUND(A20*B20,2)</f>
        <v/>
      </c>
      <c r="E20" s="16" t="inlineStr">
        <is>
          <t>Positivo: sobra dinero. Negativo: falta dinero.</t>
        </is>
      </c>
    </row>
    <row r="21">
      <c r="A21" s="10" t="n">
        <v>0.01</v>
      </c>
      <c r="B21" s="11" t="n">
        <v>12</v>
      </c>
      <c r="C21" s="10">
        <f>ROUND(A21*B21,2)</f>
        <v/>
      </c>
    </row>
    <row r="22">
      <c r="A22" s="13" t="inlineStr">
        <is>
          <t>TOTAL CONTADO</t>
        </is>
      </c>
      <c r="B22" s="7" t="n"/>
      <c r="C22" s="14">
        <f>ROUND(SUM(C7:C21),2)</f>
        <v/>
      </c>
    </row>
    <row r="25">
      <c r="A25" s="16" t="inlineStr">
        <is>
          <t>Plantilla gratuita de plantillasdeexcel.es</t>
        </is>
      </c>
    </row>
  </sheetData>
  <mergeCells count="2">
    <mergeCell ref="B4:C4"/>
    <mergeCell ref="A22:B22"/>
  </mergeCells>
  <conditionalFormatting sqref="F14">
    <cfRule type="cellIs" priority="1" operator="lessThan" dxfId="0">
      <formula>0</formula>
    </cfRule>
  </conditionalFormatting>
  <conditionalFormatting sqref="F16">
    <cfRule type="cellIs" priority="2" operator="lessThan" dxfId="0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plantillasdeexcel.es</dc:creator>
  <dc:title xmlns:dc="http://purl.org/dc/elements/1.1/">Arqueo de caja: recuento de efectivo y descuadre</dc:title>
  <dcterms:created xmlns:dcterms="http://purl.org/dc/terms/" xmlns:xsi="http://www.w3.org/2001/XMLSchema-instance" xsi:type="dcterms:W3CDTF">2026-10-23T13:17:55Z</dcterms:created>
  <dcterms:modified xmlns:dcterms="http://purl.org/dc/terms/" xmlns:xsi="http://www.w3.org/2001/XMLSchema-instance" xsi:type="dcterms:W3CDTF">2026-10-23T13:17:55Z</dcterms:modified>
</cp:coreProperties>
</file>