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  <sheet xmlns:r="http://schemas.openxmlformats.org/officeDocument/2006/relationships"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 &quot;€&quot;"/>
    <numFmt numFmtId="167" formatCode="0;;;"/>
  </numFmts>
  <fonts count="6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</font>
    <font>
      <i val="1"/>
      <color rgb="00777777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FF7D6"/>
      </patternFill>
    </fill>
    <fill>
      <patternFill patternType="solid">
        <fgColor rgb="00E7F3EC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167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1" fontId="0" fillId="3" borderId="1" pivotButton="0" quotePrefix="0" xfId="0"/>
    <xf numFmtId="166" fontId="0" fillId="0" borderId="1" pivotButton="0" quotePrefix="0" xfId="0"/>
    <xf numFmtId="9" fontId="0" fillId="0" borderId="1" pivotButton="0" quotePrefix="0" xfId="0"/>
    <xf numFmtId="0" fontId="0" fillId="0" borderId="1" pivotButton="0" quotePrefix="0" xfId="0"/>
    <xf numFmtId="0" fontId="5" fillId="4" borderId="2" pivotButton="0" quotePrefix="0" xfId="0"/>
    <xf numFmtId="166" fontId="5" fillId="4" borderId="2" pivotButton="0" quotePrefix="0" xfId="0"/>
    <xf numFmtId="9" fontId="0" fillId="0" borderId="0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8" customWidth="1" min="3" max="3"/>
    <col width="18" customWidth="1" min="4" max="4"/>
    <col width="14" customWidth="1" min="5" max="5"/>
    <col width="11" customWidth="1" min="6" max="6"/>
  </cols>
  <sheetData>
    <row r="1" ht="26" customHeight="1">
      <c r="A1" s="1" t="inlineStr">
        <is>
          <t>Control de gastos diario</t>
        </is>
      </c>
    </row>
    <row r="2">
      <c r="A2" s="2" t="inlineStr">
        <is>
          <t>Una fila por gasto · las celdas amarillas son para ti</t>
        </is>
      </c>
    </row>
    <row r="4" ht="22" customHeight="1">
      <c r="A4" s="3" t="inlineStr">
        <is>
          <t>Fecha</t>
        </is>
      </c>
      <c r="B4" s="3" t="inlineStr">
        <is>
          <t>Concepto</t>
        </is>
      </c>
      <c r="C4" s="3" t="inlineStr">
        <is>
          <t>Categoría</t>
        </is>
      </c>
      <c r="D4" s="3" t="inlineStr">
        <is>
          <t>Método de pago</t>
        </is>
      </c>
      <c r="E4" s="3" t="inlineStr">
        <is>
          <t>Importe</t>
        </is>
      </c>
      <c r="F4" s="3" t="inlineStr">
        <is>
          <t>Periodo (auto)</t>
        </is>
      </c>
    </row>
    <row r="5">
      <c r="A5" s="4" t="n">
        <v>46293</v>
      </c>
      <c r="B5" s="5" t="inlineStr">
        <is>
          <t>Compra semanal en Mercadona</t>
        </is>
      </c>
      <c r="C5" s="5" t="inlineStr">
        <is>
          <t>Alimentación</t>
        </is>
      </c>
      <c r="D5" s="5" t="inlineStr">
        <is>
          <t>Tarjeta</t>
        </is>
      </c>
      <c r="E5" s="6" t="n">
        <v>87.45</v>
      </c>
      <c r="F5" s="7">
        <f>IF(A5="",0,YEAR(A5)*100+MONTH(A5))</f>
        <v/>
      </c>
    </row>
    <row r="6">
      <c r="A6" s="4" t="n">
        <v>46295</v>
      </c>
      <c r="B6" s="5" t="inlineStr">
        <is>
          <t>Recibo de la luz</t>
        </is>
      </c>
      <c r="C6" s="5" t="inlineStr">
        <is>
          <t>Vivienda</t>
        </is>
      </c>
      <c r="D6" s="5" t="inlineStr">
        <is>
          <t>Transferencia</t>
        </is>
      </c>
      <c r="E6" s="6" t="n">
        <v>64.2</v>
      </c>
      <c r="F6" s="7">
        <f>IF(A6="",0,YEAR(A6)*100+MONTH(A6))</f>
        <v/>
      </c>
    </row>
    <row r="7">
      <c r="A7" s="4" t="n">
        <v>46296</v>
      </c>
      <c r="B7" s="5" t="inlineStr">
        <is>
          <t>Alquiler de octubre</t>
        </is>
      </c>
      <c r="C7" s="5" t="inlineStr">
        <is>
          <t>Vivienda</t>
        </is>
      </c>
      <c r="D7" s="5" t="inlineStr">
        <is>
          <t>Transferencia</t>
        </is>
      </c>
      <c r="E7" s="6" t="n">
        <v>750</v>
      </c>
      <c r="F7" s="7">
        <f>IF(A7="",0,YEAR(A7)*100+MONTH(A7))</f>
        <v/>
      </c>
    </row>
    <row r="8">
      <c r="A8" s="4" t="n">
        <v>46297</v>
      </c>
      <c r="B8" s="5" t="inlineStr">
        <is>
          <t>Abono de transporte</t>
        </is>
      </c>
      <c r="C8" s="5" t="inlineStr">
        <is>
          <t>Transporte</t>
        </is>
      </c>
      <c r="D8" s="5" t="inlineStr">
        <is>
          <t>Tarjeta</t>
        </is>
      </c>
      <c r="E8" s="6" t="n">
        <v>45</v>
      </c>
      <c r="F8" s="7">
        <f>IF(A8="",0,YEAR(A8)*100+MONTH(A8))</f>
        <v/>
      </c>
    </row>
    <row r="9">
      <c r="A9" s="4" t="n">
        <v>46298</v>
      </c>
      <c r="B9" s="5" t="inlineStr">
        <is>
          <t>Desayuno en el bar</t>
        </is>
      </c>
      <c r="C9" s="5" t="inlineStr">
        <is>
          <t>Ocio</t>
        </is>
      </c>
      <c r="D9" s="5" t="inlineStr">
        <is>
          <t>Efectivo</t>
        </is>
      </c>
      <c r="E9" s="6" t="n">
        <v>6.8</v>
      </c>
      <c r="F9" s="7">
        <f>IF(A9="",0,YEAR(A9)*100+MONTH(A9))</f>
        <v/>
      </c>
    </row>
    <row r="10">
      <c r="A10" s="4" t="n">
        <v>46300</v>
      </c>
      <c r="B10" s="5" t="inlineStr">
        <is>
          <t>Farmacia</t>
        </is>
      </c>
      <c r="C10" s="5" t="inlineStr">
        <is>
          <t>Salud</t>
        </is>
      </c>
      <c r="D10" s="5" t="inlineStr">
        <is>
          <t>Tarjeta</t>
        </is>
      </c>
      <c r="E10" s="6" t="n">
        <v>14.35</v>
      </c>
      <c r="F10" s="7">
        <f>IF(A10="",0,YEAR(A10)*100+MONTH(A10))</f>
        <v/>
      </c>
    </row>
    <row r="11">
      <c r="A11" s="4" t="n">
        <v>46301</v>
      </c>
      <c r="B11" s="5" t="inlineStr">
        <is>
          <t>Cena con amigos</t>
        </is>
      </c>
      <c r="C11" s="5" t="inlineStr">
        <is>
          <t>Ocio</t>
        </is>
      </c>
      <c r="D11" s="5" t="inlineStr">
        <is>
          <t>Bizum</t>
        </is>
      </c>
      <c r="E11" s="6" t="n">
        <v>32.5</v>
      </c>
      <c r="F11" s="7">
        <f>IF(A11="",0,YEAR(A11)*100+MONTH(A11))</f>
        <v/>
      </c>
    </row>
    <row r="12">
      <c r="A12" s="4" t="n">
        <v>46303</v>
      </c>
      <c r="B12" s="5" t="inlineStr">
        <is>
          <t>Gasolina</t>
        </is>
      </c>
      <c r="C12" s="5" t="inlineStr">
        <is>
          <t>Transporte</t>
        </is>
      </c>
      <c r="D12" s="5" t="inlineStr">
        <is>
          <t>Tarjeta</t>
        </is>
      </c>
      <c r="E12" s="6" t="n">
        <v>58.9</v>
      </c>
      <c r="F12" s="7">
        <f>IF(A12="",0,YEAR(A12)*100+MONTH(A12))</f>
        <v/>
      </c>
    </row>
    <row r="13">
      <c r="A13" s="4" t="n">
        <v>46305</v>
      </c>
      <c r="B13" s="5" t="inlineStr">
        <is>
          <t>Plataforma de series</t>
        </is>
      </c>
      <c r="C13" s="5" t="inlineStr">
        <is>
          <t>Suscripciones</t>
        </is>
      </c>
      <c r="D13" s="5" t="inlineStr">
        <is>
          <t>Tarjeta</t>
        </is>
      </c>
      <c r="E13" s="6" t="n">
        <v>13.99</v>
      </c>
      <c r="F13" s="7">
        <f>IF(A13="",0,YEAR(A13)*100+MONTH(A13))</f>
        <v/>
      </c>
    </row>
    <row r="14">
      <c r="A14" s="4" t="n">
        <v>46307</v>
      </c>
      <c r="B14" s="5" t="inlineStr">
        <is>
          <t>Compra en Carrefour</t>
        </is>
      </c>
      <c r="C14" s="5" t="inlineStr">
        <is>
          <t>Alimentación</t>
        </is>
      </c>
      <c r="D14" s="5" t="inlineStr">
        <is>
          <t>Tarjeta</t>
        </is>
      </c>
      <c r="E14" s="6" t="n">
        <v>112.3</v>
      </c>
      <c r="F14" s="7">
        <f>IF(A14="",0,YEAR(A14)*100+MONTH(A14))</f>
        <v/>
      </c>
    </row>
    <row r="15">
      <c r="A15" s="4" t="n">
        <v>46309</v>
      </c>
      <c r="B15" s="5" t="inlineStr">
        <is>
          <t>Zapatillas de deporte</t>
        </is>
      </c>
      <c r="C15" s="5" t="inlineStr">
        <is>
          <t>Ropa</t>
        </is>
      </c>
      <c r="D15" s="5" t="inlineStr">
        <is>
          <t>Tarjeta</t>
        </is>
      </c>
      <c r="E15" s="6" t="n">
        <v>69.95</v>
      </c>
      <c r="F15" s="7">
        <f>IF(A15="",0,YEAR(A15)*100+MONTH(A15))</f>
        <v/>
      </c>
    </row>
    <row r="16">
      <c r="A16" s="4" t="n">
        <v>46311</v>
      </c>
      <c r="B16" s="5" t="inlineStr">
        <is>
          <t>Fisioterapeuta</t>
        </is>
      </c>
      <c r="C16" s="5" t="inlineStr">
        <is>
          <t>Salud</t>
        </is>
      </c>
      <c r="D16" s="5" t="inlineStr">
        <is>
          <t>Efectivo</t>
        </is>
      </c>
      <c r="E16" s="6" t="n">
        <v>45</v>
      </c>
      <c r="F16" s="7">
        <f>IF(A16="",0,YEAR(A16)*100+MONTH(A16))</f>
        <v/>
      </c>
    </row>
    <row r="17">
      <c r="A17" s="4" t="n">
        <v>46313</v>
      </c>
      <c r="B17" s="5" t="inlineStr">
        <is>
          <t>Cine y palomitas</t>
        </is>
      </c>
      <c r="C17" s="5" t="inlineStr">
        <is>
          <t>Ocio</t>
        </is>
      </c>
      <c r="D17" s="5" t="inlineStr">
        <is>
          <t>Tarjeta</t>
        </is>
      </c>
      <c r="E17" s="6" t="n">
        <v>21.4</v>
      </c>
      <c r="F17" s="7">
        <f>IF(A17="",0,YEAR(A17)*100+MONTH(A17))</f>
        <v/>
      </c>
    </row>
    <row r="18">
      <c r="A18" s="4" t="n">
        <v>46314</v>
      </c>
      <c r="B18" s="5" t="inlineStr">
        <is>
          <t>Fruta y verdura del mercado</t>
        </is>
      </c>
      <c r="C18" s="5" t="inlineStr">
        <is>
          <t>Alimentación</t>
        </is>
      </c>
      <c r="D18" s="5" t="inlineStr">
        <is>
          <t>Efectivo</t>
        </is>
      </c>
      <c r="E18" s="6" t="n">
        <v>23.15</v>
      </c>
      <c r="F18" s="7">
        <f>IF(A18="",0,YEAR(A18)*100+MONTH(A18))</f>
        <v/>
      </c>
    </row>
    <row r="19">
      <c r="A19" s="4" t="n">
        <v>46316</v>
      </c>
      <c r="B19" s="5" t="inlineStr">
        <is>
          <t>Internet y móvil</t>
        </is>
      </c>
      <c r="C19" s="5" t="inlineStr">
        <is>
          <t>Vivienda</t>
        </is>
      </c>
      <c r="D19" s="5" t="inlineStr">
        <is>
          <t>Transferencia</t>
        </is>
      </c>
      <c r="E19" s="6" t="n">
        <v>49.9</v>
      </c>
      <c r="F19" s="7">
        <f>IF(A19="",0,YEAR(A19)*100+MONTH(A19))</f>
        <v/>
      </c>
    </row>
    <row r="20">
      <c r="A20" s="4" t="n">
        <v>46317</v>
      </c>
      <c r="B20" s="5" t="inlineStr">
        <is>
          <t>Regalo de cumpleaños</t>
        </is>
      </c>
      <c r="C20" s="5" t="inlineStr">
        <is>
          <t>Otros</t>
        </is>
      </c>
      <c r="D20" s="5" t="inlineStr">
        <is>
          <t>Tarjeta</t>
        </is>
      </c>
      <c r="E20" s="6" t="n">
        <v>35</v>
      </c>
      <c r="F20" s="7">
        <f>IF(A20="",0,YEAR(A20)*100+MONTH(A20))</f>
        <v/>
      </c>
    </row>
    <row r="21">
      <c r="A21" s="4" t="n"/>
      <c r="B21" s="5" t="n"/>
      <c r="C21" s="5" t="n"/>
      <c r="D21" s="5" t="n"/>
      <c r="E21" s="6" t="n"/>
      <c r="F21" s="7">
        <f>IF(A21="",0,YEAR(A21)*100+MONTH(A21))</f>
        <v/>
      </c>
    </row>
    <row r="22">
      <c r="A22" s="4" t="n"/>
      <c r="B22" s="5" t="n"/>
      <c r="C22" s="5" t="n"/>
      <c r="D22" s="5" t="n"/>
      <c r="E22" s="6" t="n"/>
      <c r="F22" s="7">
        <f>IF(A22="",0,YEAR(A22)*100+MONTH(A22))</f>
        <v/>
      </c>
    </row>
    <row r="23">
      <c r="A23" s="4" t="n"/>
      <c r="B23" s="5" t="n"/>
      <c r="C23" s="5" t="n"/>
      <c r="D23" s="5" t="n"/>
      <c r="E23" s="6" t="n"/>
      <c r="F23" s="7">
        <f>IF(A23="",0,YEAR(A23)*100+MONTH(A23))</f>
        <v/>
      </c>
    </row>
    <row r="24">
      <c r="A24" s="4" t="n"/>
      <c r="B24" s="5" t="n"/>
      <c r="C24" s="5" t="n"/>
      <c r="D24" s="5" t="n"/>
      <c r="E24" s="6" t="n"/>
      <c r="F24" s="7">
        <f>IF(A24="",0,YEAR(A24)*100+MONTH(A24))</f>
        <v/>
      </c>
    </row>
    <row r="25">
      <c r="A25" s="4" t="n"/>
      <c r="B25" s="5" t="n"/>
      <c r="C25" s="5" t="n"/>
      <c r="D25" s="5" t="n"/>
      <c r="E25" s="6" t="n"/>
      <c r="F25" s="7">
        <f>IF(A25="",0,YEAR(A25)*100+MONTH(A25))</f>
        <v/>
      </c>
    </row>
    <row r="26">
      <c r="A26" s="4" t="n"/>
      <c r="B26" s="5" t="n"/>
      <c r="C26" s="5" t="n"/>
      <c r="D26" s="5" t="n"/>
      <c r="E26" s="6" t="n"/>
      <c r="F26" s="7">
        <f>IF(A26="",0,YEAR(A26)*100+MONTH(A26))</f>
        <v/>
      </c>
    </row>
    <row r="27">
      <c r="A27" s="4" t="n"/>
      <c r="B27" s="5" t="n"/>
      <c r="C27" s="5" t="n"/>
      <c r="D27" s="5" t="n"/>
      <c r="E27" s="6" t="n"/>
      <c r="F27" s="7">
        <f>IF(A27="",0,YEAR(A27)*100+MONTH(A27))</f>
        <v/>
      </c>
    </row>
    <row r="28">
      <c r="A28" s="4" t="n"/>
      <c r="B28" s="5" t="n"/>
      <c r="C28" s="5" t="n"/>
      <c r="D28" s="5" t="n"/>
      <c r="E28" s="6" t="n"/>
      <c r="F28" s="7">
        <f>IF(A28="",0,YEAR(A28)*100+MONTH(A28))</f>
        <v/>
      </c>
    </row>
    <row r="29">
      <c r="A29" s="4" t="n"/>
      <c r="B29" s="5" t="n"/>
      <c r="C29" s="5" t="n"/>
      <c r="D29" s="5" t="n"/>
      <c r="E29" s="6" t="n"/>
      <c r="F29" s="7">
        <f>IF(A29="",0,YEAR(A29)*100+MONTH(A29))</f>
        <v/>
      </c>
    </row>
    <row r="30">
      <c r="A30" s="4" t="n"/>
      <c r="B30" s="5" t="n"/>
      <c r="C30" s="5" t="n"/>
      <c r="D30" s="5" t="n"/>
      <c r="E30" s="6" t="n"/>
      <c r="F30" s="7">
        <f>IF(A30="",0,YEAR(A30)*100+MONTH(A30))</f>
        <v/>
      </c>
    </row>
    <row r="31">
      <c r="A31" s="4" t="n"/>
      <c r="B31" s="5" t="n"/>
      <c r="C31" s="5" t="n"/>
      <c r="D31" s="5" t="n"/>
      <c r="E31" s="6" t="n"/>
      <c r="F31" s="7">
        <f>IF(A31="",0,YEAR(A31)*100+MONTH(A31))</f>
        <v/>
      </c>
    </row>
    <row r="32">
      <c r="A32" s="4" t="n"/>
      <c r="B32" s="5" t="n"/>
      <c r="C32" s="5" t="n"/>
      <c r="D32" s="5" t="n"/>
      <c r="E32" s="6" t="n"/>
      <c r="F32" s="7">
        <f>IF(A32="",0,YEAR(A32)*100+MONTH(A32))</f>
        <v/>
      </c>
    </row>
    <row r="33">
      <c r="A33" s="4" t="n"/>
      <c r="B33" s="5" t="n"/>
      <c r="C33" s="5" t="n"/>
      <c r="D33" s="5" t="n"/>
      <c r="E33" s="6" t="n"/>
      <c r="F33" s="7">
        <f>IF(A33="",0,YEAR(A33)*100+MONTH(A33))</f>
        <v/>
      </c>
    </row>
    <row r="34">
      <c r="A34" s="4" t="n"/>
      <c r="B34" s="5" t="n"/>
      <c r="C34" s="5" t="n"/>
      <c r="D34" s="5" t="n"/>
      <c r="E34" s="6" t="n"/>
      <c r="F34" s="7">
        <f>IF(A34="",0,YEAR(A34)*100+MONTH(A34))</f>
        <v/>
      </c>
    </row>
    <row r="35">
      <c r="A35" s="4" t="n"/>
      <c r="B35" s="5" t="n"/>
      <c r="C35" s="5" t="n"/>
      <c r="D35" s="5" t="n"/>
      <c r="E35" s="6" t="n"/>
      <c r="F35" s="7">
        <f>IF(A35="",0,YEAR(A35)*100+MONTH(A35))</f>
        <v/>
      </c>
    </row>
    <row r="36">
      <c r="A36" s="4" t="n"/>
      <c r="B36" s="5" t="n"/>
      <c r="C36" s="5" t="n"/>
      <c r="D36" s="5" t="n"/>
      <c r="E36" s="6" t="n"/>
      <c r="F36" s="7">
        <f>IF(A36="",0,YEAR(A36)*100+MONTH(A36))</f>
        <v/>
      </c>
    </row>
    <row r="37">
      <c r="A37" s="4" t="n"/>
      <c r="B37" s="5" t="n"/>
      <c r="C37" s="5" t="n"/>
      <c r="D37" s="5" t="n"/>
      <c r="E37" s="6" t="n"/>
      <c r="F37" s="7">
        <f>IF(A37="",0,YEAR(A37)*100+MONTH(A37))</f>
        <v/>
      </c>
    </row>
    <row r="38">
      <c r="A38" s="4" t="n"/>
      <c r="B38" s="5" t="n"/>
      <c r="C38" s="5" t="n"/>
      <c r="D38" s="5" t="n"/>
      <c r="E38" s="6" t="n"/>
      <c r="F38" s="7">
        <f>IF(A38="",0,YEAR(A38)*100+MONTH(A38))</f>
        <v/>
      </c>
    </row>
    <row r="39">
      <c r="A39" s="4" t="n"/>
      <c r="B39" s="5" t="n"/>
      <c r="C39" s="5" t="n"/>
      <c r="D39" s="5" t="n"/>
      <c r="E39" s="6" t="n"/>
      <c r="F39" s="7">
        <f>IF(A39="",0,YEAR(A39)*100+MONTH(A39))</f>
        <v/>
      </c>
    </row>
    <row r="40">
      <c r="A40" s="4" t="n"/>
      <c r="B40" s="5" t="n"/>
      <c r="C40" s="5" t="n"/>
      <c r="D40" s="5" t="n"/>
      <c r="E40" s="6" t="n"/>
      <c r="F40" s="7">
        <f>IF(A40="",0,YEAR(A40)*100+MONTH(A40))</f>
        <v/>
      </c>
    </row>
    <row r="41">
      <c r="A41" s="4" t="n"/>
      <c r="B41" s="5" t="n"/>
      <c r="C41" s="5" t="n"/>
      <c r="D41" s="5" t="n"/>
      <c r="E41" s="6" t="n"/>
      <c r="F41" s="7">
        <f>IF(A41="",0,YEAR(A41)*100+MONTH(A41))</f>
        <v/>
      </c>
    </row>
    <row r="42">
      <c r="A42" s="4" t="n"/>
      <c r="B42" s="5" t="n"/>
      <c r="C42" s="5" t="n"/>
      <c r="D42" s="5" t="n"/>
      <c r="E42" s="6" t="n"/>
      <c r="F42" s="7">
        <f>IF(A42="",0,YEAR(A42)*100+MONTH(A42))</f>
        <v/>
      </c>
    </row>
    <row r="43">
      <c r="A43" s="4" t="n"/>
      <c r="B43" s="5" t="n"/>
      <c r="C43" s="5" t="n"/>
      <c r="D43" s="5" t="n"/>
      <c r="E43" s="6" t="n"/>
      <c r="F43" s="7">
        <f>IF(A43="",0,YEAR(A43)*100+MONTH(A43))</f>
        <v/>
      </c>
    </row>
    <row r="44">
      <c r="A44" s="4" t="n"/>
      <c r="B44" s="5" t="n"/>
      <c r="C44" s="5" t="n"/>
      <c r="D44" s="5" t="n"/>
      <c r="E44" s="6" t="n"/>
      <c r="F44" s="7">
        <f>IF(A44="",0,YEAR(A44)*100+MONTH(A44))</f>
        <v/>
      </c>
    </row>
    <row r="45">
      <c r="A45" s="4" t="n"/>
      <c r="B45" s="5" t="n"/>
      <c r="C45" s="5" t="n"/>
      <c r="D45" s="5" t="n"/>
      <c r="E45" s="6" t="n"/>
      <c r="F45" s="7">
        <f>IF(A45="",0,YEAR(A45)*100+MONTH(A45))</f>
        <v/>
      </c>
    </row>
    <row r="46">
      <c r="A46" s="4" t="n"/>
      <c r="B46" s="5" t="n"/>
      <c r="C46" s="5" t="n"/>
      <c r="D46" s="5" t="n"/>
      <c r="E46" s="6" t="n"/>
      <c r="F46" s="7">
        <f>IF(A46="",0,YEAR(A46)*100+MONTH(A46))</f>
        <v/>
      </c>
    </row>
    <row r="47">
      <c r="A47" s="4" t="n"/>
      <c r="B47" s="5" t="n"/>
      <c r="C47" s="5" t="n"/>
      <c r="D47" s="5" t="n"/>
      <c r="E47" s="6" t="n"/>
      <c r="F47" s="7">
        <f>IF(A47="",0,YEAR(A47)*100+MONTH(A47))</f>
        <v/>
      </c>
    </row>
    <row r="48">
      <c r="A48" s="4" t="n"/>
      <c r="B48" s="5" t="n"/>
      <c r="C48" s="5" t="n"/>
      <c r="D48" s="5" t="n"/>
      <c r="E48" s="6" t="n"/>
      <c r="F48" s="7">
        <f>IF(A48="",0,YEAR(A48)*100+MONTH(A48))</f>
        <v/>
      </c>
    </row>
    <row r="49">
      <c r="A49" s="4" t="n"/>
      <c r="B49" s="5" t="n"/>
      <c r="C49" s="5" t="n"/>
      <c r="D49" s="5" t="n"/>
      <c r="E49" s="6" t="n"/>
      <c r="F49" s="7">
        <f>IF(A49="",0,YEAR(A49)*100+MONTH(A49))</f>
        <v/>
      </c>
    </row>
    <row r="50">
      <c r="A50" s="4" t="n"/>
      <c r="B50" s="5" t="n"/>
      <c r="C50" s="5" t="n"/>
      <c r="D50" s="5" t="n"/>
      <c r="E50" s="6" t="n"/>
      <c r="F50" s="7">
        <f>IF(A50="",0,YEAR(A50)*100+MONTH(A50))</f>
        <v/>
      </c>
    </row>
    <row r="51">
      <c r="A51" s="4" t="n"/>
      <c r="B51" s="5" t="n"/>
      <c r="C51" s="5" t="n"/>
      <c r="D51" s="5" t="n"/>
      <c r="E51" s="6" t="n"/>
      <c r="F51" s="7">
        <f>IF(A51="",0,YEAR(A51)*100+MONTH(A51))</f>
        <v/>
      </c>
    </row>
    <row r="52">
      <c r="A52" s="4" t="n"/>
      <c r="B52" s="5" t="n"/>
      <c r="C52" s="5" t="n"/>
      <c r="D52" s="5" t="n"/>
      <c r="E52" s="6" t="n"/>
      <c r="F52" s="7">
        <f>IF(A52="",0,YEAR(A52)*100+MONTH(A52))</f>
        <v/>
      </c>
    </row>
    <row r="53">
      <c r="A53" s="4" t="n"/>
      <c r="B53" s="5" t="n"/>
      <c r="C53" s="5" t="n"/>
      <c r="D53" s="5" t="n"/>
      <c r="E53" s="6" t="n"/>
      <c r="F53" s="7">
        <f>IF(A53="",0,YEAR(A53)*100+MONTH(A53))</f>
        <v/>
      </c>
    </row>
    <row r="54">
      <c r="A54" s="4" t="n"/>
      <c r="B54" s="5" t="n"/>
      <c r="C54" s="5" t="n"/>
      <c r="D54" s="5" t="n"/>
      <c r="E54" s="6" t="n"/>
      <c r="F54" s="7">
        <f>IF(A54="",0,YEAR(A54)*100+MONTH(A54))</f>
        <v/>
      </c>
    </row>
    <row r="55">
      <c r="A55" s="4" t="n"/>
      <c r="B55" s="5" t="n"/>
      <c r="C55" s="5" t="n"/>
      <c r="D55" s="5" t="n"/>
      <c r="E55" s="6" t="n"/>
      <c r="F55" s="7">
        <f>IF(A55="",0,YEAR(A55)*100+MONTH(A55))</f>
        <v/>
      </c>
    </row>
    <row r="56">
      <c r="A56" s="4" t="n"/>
      <c r="B56" s="5" t="n"/>
      <c r="C56" s="5" t="n"/>
      <c r="D56" s="5" t="n"/>
      <c r="E56" s="6" t="n"/>
      <c r="F56" s="7">
        <f>IF(A56="",0,YEAR(A56)*100+MONTH(A56))</f>
        <v/>
      </c>
    </row>
    <row r="57">
      <c r="A57" s="4" t="n"/>
      <c r="B57" s="5" t="n"/>
      <c r="C57" s="5" t="n"/>
      <c r="D57" s="5" t="n"/>
      <c r="E57" s="6" t="n"/>
      <c r="F57" s="7">
        <f>IF(A57="",0,YEAR(A57)*100+MONTH(A57))</f>
        <v/>
      </c>
    </row>
    <row r="58">
      <c r="A58" s="4" t="n"/>
      <c r="B58" s="5" t="n"/>
      <c r="C58" s="5" t="n"/>
      <c r="D58" s="5" t="n"/>
      <c r="E58" s="6" t="n"/>
      <c r="F58" s="7">
        <f>IF(A58="",0,YEAR(A58)*100+MONTH(A58))</f>
        <v/>
      </c>
    </row>
    <row r="59">
      <c r="A59" s="4" t="n"/>
      <c r="B59" s="5" t="n"/>
      <c r="C59" s="5" t="n"/>
      <c r="D59" s="5" t="n"/>
      <c r="E59" s="6" t="n"/>
      <c r="F59" s="7">
        <f>IF(A59="",0,YEAR(A59)*100+MONTH(A59))</f>
        <v/>
      </c>
    </row>
    <row r="60">
      <c r="A60" s="4" t="n"/>
      <c r="B60" s="5" t="n"/>
      <c r="C60" s="5" t="n"/>
      <c r="D60" s="5" t="n"/>
      <c r="E60" s="6" t="n"/>
      <c r="F60" s="7">
        <f>IF(A60="",0,YEAR(A60)*100+MONTH(A60))</f>
        <v/>
      </c>
    </row>
    <row r="61">
      <c r="A61" s="4" t="n"/>
      <c r="B61" s="5" t="n"/>
      <c r="C61" s="5" t="n"/>
      <c r="D61" s="5" t="n"/>
      <c r="E61" s="6" t="n"/>
      <c r="F61" s="7">
        <f>IF(A61="",0,YEAR(A61)*100+MONTH(A61))</f>
        <v/>
      </c>
    </row>
    <row r="62">
      <c r="A62" s="4" t="n"/>
      <c r="B62" s="5" t="n"/>
      <c r="C62" s="5" t="n"/>
      <c r="D62" s="5" t="n"/>
      <c r="E62" s="6" t="n"/>
      <c r="F62" s="7">
        <f>IF(A62="",0,YEAR(A62)*100+MONTH(A62))</f>
        <v/>
      </c>
    </row>
    <row r="63">
      <c r="A63" s="4" t="n"/>
      <c r="B63" s="5" t="n"/>
      <c r="C63" s="5" t="n"/>
      <c r="D63" s="5" t="n"/>
      <c r="E63" s="6" t="n"/>
      <c r="F63" s="7">
        <f>IF(A63="",0,YEAR(A63)*100+MONTH(A63))</f>
        <v/>
      </c>
    </row>
    <row r="64">
      <c r="A64" s="4" t="n"/>
      <c r="B64" s="5" t="n"/>
      <c r="C64" s="5" t="n"/>
      <c r="D64" s="5" t="n"/>
      <c r="E64" s="6" t="n"/>
      <c r="F64" s="7">
        <f>IF(A64="",0,YEAR(A64)*100+MONTH(A64))</f>
        <v/>
      </c>
    </row>
    <row r="65">
      <c r="A65" s="4" t="n"/>
      <c r="B65" s="5" t="n"/>
      <c r="C65" s="5" t="n"/>
      <c r="D65" s="5" t="n"/>
      <c r="E65" s="6" t="n"/>
      <c r="F65" s="7">
        <f>IF(A65="",0,YEAR(A65)*100+MONTH(A65))</f>
        <v/>
      </c>
    </row>
    <row r="66">
      <c r="A66" s="4" t="n"/>
      <c r="B66" s="5" t="n"/>
      <c r="C66" s="5" t="n"/>
      <c r="D66" s="5" t="n"/>
      <c r="E66" s="6" t="n"/>
      <c r="F66" s="7">
        <f>IF(A66="",0,YEAR(A66)*100+MONTH(A66))</f>
        <v/>
      </c>
    </row>
    <row r="67">
      <c r="A67" s="4" t="n"/>
      <c r="B67" s="5" t="n"/>
      <c r="C67" s="5" t="n"/>
      <c r="D67" s="5" t="n"/>
      <c r="E67" s="6" t="n"/>
      <c r="F67" s="7">
        <f>IF(A67="",0,YEAR(A67)*100+MONTH(A67))</f>
        <v/>
      </c>
    </row>
    <row r="68">
      <c r="A68" s="4" t="n"/>
      <c r="B68" s="5" t="n"/>
      <c r="C68" s="5" t="n"/>
      <c r="D68" s="5" t="n"/>
      <c r="E68" s="6" t="n"/>
      <c r="F68" s="7">
        <f>IF(A68="",0,YEAR(A68)*100+MONTH(A68))</f>
        <v/>
      </c>
    </row>
    <row r="69">
      <c r="A69" s="4" t="n"/>
      <c r="B69" s="5" t="n"/>
      <c r="C69" s="5" t="n"/>
      <c r="D69" s="5" t="n"/>
      <c r="E69" s="6" t="n"/>
      <c r="F69" s="7">
        <f>IF(A69="",0,YEAR(A69)*100+MONTH(A69))</f>
        <v/>
      </c>
    </row>
    <row r="70">
      <c r="A70" s="4" t="n"/>
      <c r="B70" s="5" t="n"/>
      <c r="C70" s="5" t="n"/>
      <c r="D70" s="5" t="n"/>
      <c r="E70" s="6" t="n"/>
      <c r="F70" s="7">
        <f>IF(A70="",0,YEAR(A70)*100+MONTH(A70))</f>
        <v/>
      </c>
    </row>
    <row r="71">
      <c r="A71" s="4" t="n"/>
      <c r="B71" s="5" t="n"/>
      <c r="C71" s="5" t="n"/>
      <c r="D71" s="5" t="n"/>
      <c r="E71" s="6" t="n"/>
      <c r="F71" s="7">
        <f>IF(A71="",0,YEAR(A71)*100+MONTH(A71))</f>
        <v/>
      </c>
    </row>
    <row r="72">
      <c r="A72" s="4" t="n"/>
      <c r="B72" s="5" t="n"/>
      <c r="C72" s="5" t="n"/>
      <c r="D72" s="5" t="n"/>
      <c r="E72" s="6" t="n"/>
      <c r="F72" s="7">
        <f>IF(A72="",0,YEAR(A72)*100+MONTH(A72))</f>
        <v/>
      </c>
    </row>
    <row r="73">
      <c r="A73" s="4" t="n"/>
      <c r="B73" s="5" t="n"/>
      <c r="C73" s="5" t="n"/>
      <c r="D73" s="5" t="n"/>
      <c r="E73" s="6" t="n"/>
      <c r="F73" s="7">
        <f>IF(A73="",0,YEAR(A73)*100+MONTH(A73))</f>
        <v/>
      </c>
    </row>
    <row r="74">
      <c r="A74" s="4" t="n"/>
      <c r="B74" s="5" t="n"/>
      <c r="C74" s="5" t="n"/>
      <c r="D74" s="5" t="n"/>
      <c r="E74" s="6" t="n"/>
      <c r="F74" s="7">
        <f>IF(A74="",0,YEAR(A74)*100+MONTH(A74))</f>
        <v/>
      </c>
    </row>
    <row r="75">
      <c r="A75" s="4" t="n"/>
      <c r="B75" s="5" t="n"/>
      <c r="C75" s="5" t="n"/>
      <c r="D75" s="5" t="n"/>
      <c r="E75" s="6" t="n"/>
      <c r="F75" s="7">
        <f>IF(A75="",0,YEAR(A75)*100+MONTH(A75))</f>
        <v/>
      </c>
    </row>
    <row r="76">
      <c r="A76" s="4" t="n"/>
      <c r="B76" s="5" t="n"/>
      <c r="C76" s="5" t="n"/>
      <c r="D76" s="5" t="n"/>
      <c r="E76" s="6" t="n"/>
      <c r="F76" s="7">
        <f>IF(A76="",0,YEAR(A76)*100+MONTH(A76))</f>
        <v/>
      </c>
    </row>
    <row r="77">
      <c r="A77" s="4" t="n"/>
      <c r="B77" s="5" t="n"/>
      <c r="C77" s="5" t="n"/>
      <c r="D77" s="5" t="n"/>
      <c r="E77" s="6" t="n"/>
      <c r="F77" s="7">
        <f>IF(A77="",0,YEAR(A77)*100+MONTH(A77))</f>
        <v/>
      </c>
    </row>
    <row r="78">
      <c r="A78" s="4" t="n"/>
      <c r="B78" s="5" t="n"/>
      <c r="C78" s="5" t="n"/>
      <c r="D78" s="5" t="n"/>
      <c r="E78" s="6" t="n"/>
      <c r="F78" s="7">
        <f>IF(A78="",0,YEAR(A78)*100+MONTH(A78))</f>
        <v/>
      </c>
    </row>
    <row r="79">
      <c r="A79" s="4" t="n"/>
      <c r="B79" s="5" t="n"/>
      <c r="C79" s="5" t="n"/>
      <c r="D79" s="5" t="n"/>
      <c r="E79" s="6" t="n"/>
      <c r="F79" s="7">
        <f>IF(A79="",0,YEAR(A79)*100+MONTH(A79))</f>
        <v/>
      </c>
    </row>
    <row r="80">
      <c r="A80" s="4" t="n"/>
      <c r="B80" s="5" t="n"/>
      <c r="C80" s="5" t="n"/>
      <c r="D80" s="5" t="n"/>
      <c r="E80" s="6" t="n"/>
      <c r="F80" s="7">
        <f>IF(A80="",0,YEAR(A80)*100+MONTH(A80))</f>
        <v/>
      </c>
    </row>
    <row r="81">
      <c r="A81" s="4" t="n"/>
      <c r="B81" s="5" t="n"/>
      <c r="C81" s="5" t="n"/>
      <c r="D81" s="5" t="n"/>
      <c r="E81" s="6" t="n"/>
      <c r="F81" s="7">
        <f>IF(A81="",0,YEAR(A81)*100+MONTH(A81))</f>
        <v/>
      </c>
    </row>
    <row r="82">
      <c r="A82" s="4" t="n"/>
      <c r="B82" s="5" t="n"/>
      <c r="C82" s="5" t="n"/>
      <c r="D82" s="5" t="n"/>
      <c r="E82" s="6" t="n"/>
      <c r="F82" s="7">
        <f>IF(A82="",0,YEAR(A82)*100+MONTH(A82))</f>
        <v/>
      </c>
    </row>
    <row r="83">
      <c r="A83" s="4" t="n"/>
      <c r="B83" s="5" t="n"/>
      <c r="C83" s="5" t="n"/>
      <c r="D83" s="5" t="n"/>
      <c r="E83" s="6" t="n"/>
      <c r="F83" s="7">
        <f>IF(A83="",0,YEAR(A83)*100+MONTH(A83))</f>
        <v/>
      </c>
    </row>
    <row r="84">
      <c r="A84" s="4" t="n"/>
      <c r="B84" s="5" t="n"/>
      <c r="C84" s="5" t="n"/>
      <c r="D84" s="5" t="n"/>
      <c r="E84" s="6" t="n"/>
      <c r="F84" s="7">
        <f>IF(A84="",0,YEAR(A84)*100+MONTH(A84))</f>
        <v/>
      </c>
    </row>
    <row r="85">
      <c r="A85" s="4" t="n"/>
      <c r="B85" s="5" t="n"/>
      <c r="C85" s="5" t="n"/>
      <c r="D85" s="5" t="n"/>
      <c r="E85" s="6" t="n"/>
      <c r="F85" s="7">
        <f>IF(A85="",0,YEAR(A85)*100+MONTH(A85))</f>
        <v/>
      </c>
    </row>
    <row r="86">
      <c r="A86" s="4" t="n"/>
      <c r="B86" s="5" t="n"/>
      <c r="C86" s="5" t="n"/>
      <c r="D86" s="5" t="n"/>
      <c r="E86" s="6" t="n"/>
      <c r="F86" s="7">
        <f>IF(A86="",0,YEAR(A86)*100+MONTH(A86))</f>
        <v/>
      </c>
    </row>
    <row r="87">
      <c r="A87" s="4" t="n"/>
      <c r="B87" s="5" t="n"/>
      <c r="C87" s="5" t="n"/>
      <c r="D87" s="5" t="n"/>
      <c r="E87" s="6" t="n"/>
      <c r="F87" s="7">
        <f>IF(A87="",0,YEAR(A87)*100+MONTH(A87))</f>
        <v/>
      </c>
    </row>
    <row r="88">
      <c r="A88" s="4" t="n"/>
      <c r="B88" s="5" t="n"/>
      <c r="C88" s="5" t="n"/>
      <c r="D88" s="5" t="n"/>
      <c r="E88" s="6" t="n"/>
      <c r="F88" s="7">
        <f>IF(A88="",0,YEAR(A88)*100+MONTH(A88))</f>
        <v/>
      </c>
    </row>
    <row r="89">
      <c r="A89" s="4" t="n"/>
      <c r="B89" s="5" t="n"/>
      <c r="C89" s="5" t="n"/>
      <c r="D89" s="5" t="n"/>
      <c r="E89" s="6" t="n"/>
      <c r="F89" s="7">
        <f>IF(A89="",0,YEAR(A89)*100+MONTH(A89))</f>
        <v/>
      </c>
    </row>
    <row r="90">
      <c r="A90" s="4" t="n"/>
      <c r="B90" s="5" t="n"/>
      <c r="C90" s="5" t="n"/>
      <c r="D90" s="5" t="n"/>
      <c r="E90" s="6" t="n"/>
      <c r="F90" s="7">
        <f>IF(A90="",0,YEAR(A90)*100+MONTH(A90))</f>
        <v/>
      </c>
    </row>
    <row r="91">
      <c r="A91" s="4" t="n"/>
      <c r="B91" s="5" t="n"/>
      <c r="C91" s="5" t="n"/>
      <c r="D91" s="5" t="n"/>
      <c r="E91" s="6" t="n"/>
      <c r="F91" s="7">
        <f>IF(A91="",0,YEAR(A91)*100+MONTH(A91))</f>
        <v/>
      </c>
    </row>
    <row r="92">
      <c r="A92" s="4" t="n"/>
      <c r="B92" s="5" t="n"/>
      <c r="C92" s="5" t="n"/>
      <c r="D92" s="5" t="n"/>
      <c r="E92" s="6" t="n"/>
      <c r="F92" s="7">
        <f>IF(A92="",0,YEAR(A92)*100+MONTH(A92))</f>
        <v/>
      </c>
    </row>
    <row r="93">
      <c r="A93" s="4" t="n"/>
      <c r="B93" s="5" t="n"/>
      <c r="C93" s="5" t="n"/>
      <c r="D93" s="5" t="n"/>
      <c r="E93" s="6" t="n"/>
      <c r="F93" s="7">
        <f>IF(A93="",0,YEAR(A93)*100+MONTH(A93))</f>
        <v/>
      </c>
    </row>
    <row r="94">
      <c r="A94" s="4" t="n"/>
      <c r="B94" s="5" t="n"/>
      <c r="C94" s="5" t="n"/>
      <c r="D94" s="5" t="n"/>
      <c r="E94" s="6" t="n"/>
      <c r="F94" s="7">
        <f>IF(A94="",0,YEAR(A94)*100+MONTH(A94))</f>
        <v/>
      </c>
    </row>
    <row r="95">
      <c r="A95" s="4" t="n"/>
      <c r="B95" s="5" t="n"/>
      <c r="C95" s="5" t="n"/>
      <c r="D95" s="5" t="n"/>
      <c r="E95" s="6" t="n"/>
      <c r="F95" s="7">
        <f>IF(A95="",0,YEAR(A95)*100+MONTH(A95))</f>
        <v/>
      </c>
    </row>
    <row r="96">
      <c r="A96" s="4" t="n"/>
      <c r="B96" s="5" t="n"/>
      <c r="C96" s="5" t="n"/>
      <c r="D96" s="5" t="n"/>
      <c r="E96" s="6" t="n"/>
      <c r="F96" s="7">
        <f>IF(A96="",0,YEAR(A96)*100+MONTH(A96))</f>
        <v/>
      </c>
    </row>
    <row r="97">
      <c r="A97" s="4" t="n"/>
      <c r="B97" s="5" t="n"/>
      <c r="C97" s="5" t="n"/>
      <c r="D97" s="5" t="n"/>
      <c r="E97" s="6" t="n"/>
      <c r="F97" s="7">
        <f>IF(A97="",0,YEAR(A97)*100+MONTH(A97))</f>
        <v/>
      </c>
    </row>
    <row r="98">
      <c r="A98" s="4" t="n"/>
      <c r="B98" s="5" t="n"/>
      <c r="C98" s="5" t="n"/>
      <c r="D98" s="5" t="n"/>
      <c r="E98" s="6" t="n"/>
      <c r="F98" s="7">
        <f>IF(A98="",0,YEAR(A98)*100+MONTH(A98))</f>
        <v/>
      </c>
    </row>
    <row r="99">
      <c r="A99" s="4" t="n"/>
      <c r="B99" s="5" t="n"/>
      <c r="C99" s="5" t="n"/>
      <c r="D99" s="5" t="n"/>
      <c r="E99" s="6" t="n"/>
      <c r="F99" s="7">
        <f>IF(A99="",0,YEAR(A99)*100+MONTH(A99))</f>
        <v/>
      </c>
    </row>
    <row r="100">
      <c r="A100" s="4" t="n"/>
      <c r="B100" s="5" t="n"/>
      <c r="C100" s="5" t="n"/>
      <c r="D100" s="5" t="n"/>
      <c r="E100" s="6" t="n"/>
      <c r="F100" s="7">
        <f>IF(A100="",0,YEAR(A100)*100+MONTH(A100))</f>
        <v/>
      </c>
    </row>
    <row r="101">
      <c r="A101" s="4" t="n"/>
      <c r="B101" s="5" t="n"/>
      <c r="C101" s="5" t="n"/>
      <c r="D101" s="5" t="n"/>
      <c r="E101" s="6" t="n"/>
      <c r="F101" s="7">
        <f>IF(A101="",0,YEAR(A101)*100+MONTH(A101))</f>
        <v/>
      </c>
    </row>
    <row r="102">
      <c r="A102" s="4" t="n"/>
      <c r="B102" s="5" t="n"/>
      <c r="C102" s="5" t="n"/>
      <c r="D102" s="5" t="n"/>
      <c r="E102" s="6" t="n"/>
      <c r="F102" s="7">
        <f>IF(A102="",0,YEAR(A102)*100+MONTH(A102))</f>
        <v/>
      </c>
    </row>
    <row r="103">
      <c r="A103" s="4" t="n"/>
      <c r="B103" s="5" t="n"/>
      <c r="C103" s="5" t="n"/>
      <c r="D103" s="5" t="n"/>
      <c r="E103" s="6" t="n"/>
      <c r="F103" s="7">
        <f>IF(A103="",0,YEAR(A103)*100+MONTH(A103))</f>
        <v/>
      </c>
    </row>
    <row r="104">
      <c r="A104" s="4" t="n"/>
      <c r="B104" s="5" t="n"/>
      <c r="C104" s="5" t="n"/>
      <c r="D104" s="5" t="n"/>
      <c r="E104" s="6" t="n"/>
      <c r="F104" s="7">
        <f>IF(A104="",0,YEAR(A104)*100+MONTH(A104))</f>
        <v/>
      </c>
    </row>
    <row r="106">
      <c r="A106" s="8" t="inlineStr">
        <is>
          <t>Plantilla gratuita de plantillasdeexcel.es</t>
        </is>
      </c>
    </row>
  </sheetData>
  <dataValidations count="2">
    <dataValidation sqref="C5:C104" showDropDown="0" showInputMessage="0" showErrorMessage="0" allowBlank="1" type="list">
      <formula1>=Resumen!$A$7:$A$14</formula1>
    </dataValidation>
    <dataValidation sqref="D5:D104" showDropDown="0" showInputMessage="0" showErrorMessage="0" allowBlank="1" type="list">
      <formula1>"Tarjeta,Efectivo,Bizum,Transferencia"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4" customWidth="1" min="4" max="4"/>
    <col width="20" customWidth="1" min="5" max="5"/>
    <col width="16" customWidth="1" min="6" max="6"/>
  </cols>
  <sheetData>
    <row r="1" ht="26" customHeight="1">
      <c r="A1" s="1" t="inlineStr">
        <is>
          <t>Resumen de gastos</t>
        </is>
      </c>
    </row>
    <row r="2">
      <c r="A2" s="2" t="inlineStr">
        <is>
          <t>Se calcula solo a partir de la hoja Gastos</t>
        </is>
      </c>
    </row>
    <row r="4">
      <c r="A4" s="9" t="inlineStr">
        <is>
          <t>Año de los totales mensuales</t>
        </is>
      </c>
      <c r="B4" s="10" t="n">
        <v>2026</v>
      </c>
    </row>
    <row r="6" ht="22" customHeight="1">
      <c r="A6" s="3" t="inlineStr">
        <is>
          <t>Categoría</t>
        </is>
      </c>
      <c r="B6" s="3" t="inlineStr">
        <is>
          <t>Total</t>
        </is>
      </c>
      <c r="C6" s="3" t="inlineStr">
        <is>
          <t>% del total</t>
        </is>
      </c>
      <c r="E6" s="3" t="inlineStr">
        <is>
          <t>Método de pago</t>
        </is>
      </c>
      <c r="F6" s="3" t="inlineStr">
        <is>
          <t>Total</t>
        </is>
      </c>
    </row>
    <row r="7">
      <c r="A7" s="5" t="inlineStr">
        <is>
          <t>Alimentación</t>
        </is>
      </c>
      <c r="B7" s="11">
        <f>SUMIF(Gastos!$C$5:$C$104,A7,Gastos!$E$5:$E$104)</f>
        <v/>
      </c>
      <c r="C7" s="12">
        <f>IF($B$15=0,0,B7/$B$15)</f>
        <v/>
      </c>
      <c r="E7" s="13" t="inlineStr">
        <is>
          <t>Tarjeta</t>
        </is>
      </c>
      <c r="F7" s="11">
        <f>SUMIF(Gastos!$D$5:$D$104,E7,Gastos!$E$5:$E$104)</f>
        <v/>
      </c>
    </row>
    <row r="8">
      <c r="A8" s="5" t="inlineStr">
        <is>
          <t>Vivienda</t>
        </is>
      </c>
      <c r="B8" s="11">
        <f>SUMIF(Gastos!$C$5:$C$104,A8,Gastos!$E$5:$E$104)</f>
        <v/>
      </c>
      <c r="C8" s="12">
        <f>IF($B$15=0,0,B8/$B$15)</f>
        <v/>
      </c>
      <c r="E8" s="13" t="inlineStr">
        <is>
          <t>Efectivo</t>
        </is>
      </c>
      <c r="F8" s="11">
        <f>SUMIF(Gastos!$D$5:$D$104,E8,Gastos!$E$5:$E$104)</f>
        <v/>
      </c>
    </row>
    <row r="9">
      <c r="A9" s="5" t="inlineStr">
        <is>
          <t>Transporte</t>
        </is>
      </c>
      <c r="B9" s="11">
        <f>SUMIF(Gastos!$C$5:$C$104,A9,Gastos!$E$5:$E$104)</f>
        <v/>
      </c>
      <c r="C9" s="12">
        <f>IF($B$15=0,0,B9/$B$15)</f>
        <v/>
      </c>
      <c r="E9" s="13" t="inlineStr">
        <is>
          <t>Bizum</t>
        </is>
      </c>
      <c r="F9" s="11">
        <f>SUMIF(Gastos!$D$5:$D$104,E9,Gastos!$E$5:$E$104)</f>
        <v/>
      </c>
    </row>
    <row r="10">
      <c r="A10" s="5" t="inlineStr">
        <is>
          <t>Ocio</t>
        </is>
      </c>
      <c r="B10" s="11">
        <f>SUMIF(Gastos!$C$5:$C$104,A10,Gastos!$E$5:$E$104)</f>
        <v/>
      </c>
      <c r="C10" s="12">
        <f>IF($B$15=0,0,B10/$B$15)</f>
        <v/>
      </c>
      <c r="E10" s="13" t="inlineStr">
        <is>
          <t>Transferencia</t>
        </is>
      </c>
      <c r="F10" s="11">
        <f>SUMIF(Gastos!$D$5:$D$104,E10,Gastos!$E$5:$E$104)</f>
        <v/>
      </c>
    </row>
    <row r="11">
      <c r="A11" s="5" t="inlineStr">
        <is>
          <t>Salud</t>
        </is>
      </c>
      <c r="B11" s="11">
        <f>SUMIF(Gastos!$C$5:$C$104,A11,Gastos!$E$5:$E$104)</f>
        <v/>
      </c>
      <c r="C11" s="12">
        <f>IF($B$15=0,0,B11/$B$15)</f>
        <v/>
      </c>
      <c r="E11" s="14" t="inlineStr">
        <is>
          <t>Total</t>
        </is>
      </c>
      <c r="F11" s="15">
        <f>SUM(F7:F10)</f>
        <v/>
      </c>
    </row>
    <row r="12">
      <c r="A12" s="5" t="inlineStr">
        <is>
          <t>Ropa</t>
        </is>
      </c>
      <c r="B12" s="11">
        <f>SUMIF(Gastos!$C$5:$C$104,A12,Gastos!$E$5:$E$104)</f>
        <v/>
      </c>
      <c r="C12" s="12">
        <f>IF($B$15=0,0,B12/$B$15)</f>
        <v/>
      </c>
    </row>
    <row r="13">
      <c r="A13" s="5" t="inlineStr">
        <is>
          <t>Suscripciones</t>
        </is>
      </c>
      <c r="B13" s="11">
        <f>SUMIF(Gastos!$C$5:$C$104,A13,Gastos!$E$5:$E$104)</f>
        <v/>
      </c>
      <c r="C13" s="12">
        <f>IF($B$15=0,0,B13/$B$15)</f>
        <v/>
      </c>
    </row>
    <row r="14">
      <c r="A14" s="5" t="inlineStr">
        <is>
          <t>Otros</t>
        </is>
      </c>
      <c r="B14" s="11">
        <f>SUMIF(Gastos!$C$5:$C$104,A14,Gastos!$E$5:$E$104)</f>
        <v/>
      </c>
      <c r="C14" s="12">
        <f>IF($B$15=0,0,B14/$B$15)</f>
        <v/>
      </c>
    </row>
    <row r="15">
      <c r="A15" s="14" t="inlineStr">
        <is>
          <t>Total</t>
        </is>
      </c>
      <c r="B15" s="15">
        <f>SUM(B7:B14)</f>
        <v/>
      </c>
      <c r="C15" s="16">
        <f>SUM(C7:C14)</f>
        <v/>
      </c>
    </row>
    <row r="18" ht="22" customHeight="1">
      <c r="A18" s="3" t="inlineStr">
        <is>
          <t>Mes</t>
        </is>
      </c>
      <c r="B18" s="3" t="inlineStr">
        <is>
          <t>Gastos</t>
        </is>
      </c>
      <c r="C18" s="3" t="inlineStr">
        <is>
          <t>Nº de gastos</t>
        </is>
      </c>
    </row>
    <row r="19">
      <c r="A19" s="13" t="inlineStr">
        <is>
          <t>Enero</t>
        </is>
      </c>
      <c r="B19" s="11">
        <f>SUMIF(Gastos!$F$5:$F$104,$B$4*100+1,Gastos!$E$5:$E$104)</f>
        <v/>
      </c>
      <c r="C19" s="17">
        <f>COUNTIF(Gastos!$F$5:$F$104,$B$4*100+1)</f>
        <v/>
      </c>
    </row>
    <row r="20">
      <c r="A20" s="13" t="inlineStr">
        <is>
          <t>Febrero</t>
        </is>
      </c>
      <c r="B20" s="11">
        <f>SUMIF(Gastos!$F$5:$F$104,$B$4*100+2,Gastos!$E$5:$E$104)</f>
        <v/>
      </c>
      <c r="C20" s="17">
        <f>COUNTIF(Gastos!$F$5:$F$104,$B$4*100+2)</f>
        <v/>
      </c>
    </row>
    <row r="21">
      <c r="A21" s="13" t="inlineStr">
        <is>
          <t>Marzo</t>
        </is>
      </c>
      <c r="B21" s="11">
        <f>SUMIF(Gastos!$F$5:$F$104,$B$4*100+3,Gastos!$E$5:$E$104)</f>
        <v/>
      </c>
      <c r="C21" s="17">
        <f>COUNTIF(Gastos!$F$5:$F$104,$B$4*100+3)</f>
        <v/>
      </c>
    </row>
    <row r="22">
      <c r="A22" s="13" t="inlineStr">
        <is>
          <t>Abril</t>
        </is>
      </c>
      <c r="B22" s="11">
        <f>SUMIF(Gastos!$F$5:$F$104,$B$4*100+4,Gastos!$E$5:$E$104)</f>
        <v/>
      </c>
      <c r="C22" s="17">
        <f>COUNTIF(Gastos!$F$5:$F$104,$B$4*100+4)</f>
        <v/>
      </c>
    </row>
    <row r="23">
      <c r="A23" s="13" t="inlineStr">
        <is>
          <t>Mayo</t>
        </is>
      </c>
      <c r="B23" s="11">
        <f>SUMIF(Gastos!$F$5:$F$104,$B$4*100+5,Gastos!$E$5:$E$104)</f>
        <v/>
      </c>
      <c r="C23" s="17">
        <f>COUNTIF(Gastos!$F$5:$F$104,$B$4*100+5)</f>
        <v/>
      </c>
    </row>
    <row r="24">
      <c r="A24" s="13" t="inlineStr">
        <is>
          <t>Junio</t>
        </is>
      </c>
      <c r="B24" s="11">
        <f>SUMIF(Gastos!$F$5:$F$104,$B$4*100+6,Gastos!$E$5:$E$104)</f>
        <v/>
      </c>
      <c r="C24" s="17">
        <f>COUNTIF(Gastos!$F$5:$F$104,$B$4*100+6)</f>
        <v/>
      </c>
    </row>
    <row r="25">
      <c r="A25" s="13" t="inlineStr">
        <is>
          <t>Julio</t>
        </is>
      </c>
      <c r="B25" s="11">
        <f>SUMIF(Gastos!$F$5:$F$104,$B$4*100+7,Gastos!$E$5:$E$104)</f>
        <v/>
      </c>
      <c r="C25" s="17">
        <f>COUNTIF(Gastos!$F$5:$F$104,$B$4*100+7)</f>
        <v/>
      </c>
    </row>
    <row r="26">
      <c r="A26" s="13" t="inlineStr">
        <is>
          <t>Agosto</t>
        </is>
      </c>
      <c r="B26" s="11">
        <f>SUMIF(Gastos!$F$5:$F$104,$B$4*100+8,Gastos!$E$5:$E$104)</f>
        <v/>
      </c>
      <c r="C26" s="17">
        <f>COUNTIF(Gastos!$F$5:$F$104,$B$4*100+8)</f>
        <v/>
      </c>
    </row>
    <row r="27">
      <c r="A27" s="13" t="inlineStr">
        <is>
          <t>Septiembre</t>
        </is>
      </c>
      <c r="B27" s="11">
        <f>SUMIF(Gastos!$F$5:$F$104,$B$4*100+9,Gastos!$E$5:$E$104)</f>
        <v/>
      </c>
      <c r="C27" s="17">
        <f>COUNTIF(Gastos!$F$5:$F$104,$B$4*100+9)</f>
        <v/>
      </c>
    </row>
    <row r="28">
      <c r="A28" s="13" t="inlineStr">
        <is>
          <t>Octubre</t>
        </is>
      </c>
      <c r="B28" s="11">
        <f>SUMIF(Gastos!$F$5:$F$104,$B$4*100+10,Gastos!$E$5:$E$104)</f>
        <v/>
      </c>
      <c r="C28" s="17">
        <f>COUNTIF(Gastos!$F$5:$F$104,$B$4*100+10)</f>
        <v/>
      </c>
    </row>
    <row r="29">
      <c r="A29" s="13" t="inlineStr">
        <is>
          <t>Noviembre</t>
        </is>
      </c>
      <c r="B29" s="11">
        <f>SUMIF(Gastos!$F$5:$F$104,$B$4*100+11,Gastos!$E$5:$E$104)</f>
        <v/>
      </c>
      <c r="C29" s="17">
        <f>COUNTIF(Gastos!$F$5:$F$104,$B$4*100+11)</f>
        <v/>
      </c>
    </row>
    <row r="30">
      <c r="A30" s="13" t="inlineStr">
        <is>
          <t>Diciembre</t>
        </is>
      </c>
      <c r="B30" s="11">
        <f>SUMIF(Gastos!$F$5:$F$104,$B$4*100+12,Gastos!$E$5:$E$104)</f>
        <v/>
      </c>
      <c r="C30" s="17">
        <f>COUNTIF(Gastos!$F$5:$F$104,$B$4*100+12)</f>
        <v/>
      </c>
    </row>
    <row r="31">
      <c r="A31" s="14" t="inlineStr">
        <is>
          <t>Total del año</t>
        </is>
      </c>
      <c r="B31" s="15">
        <f>SUM(B19:B30)</f>
        <v/>
      </c>
      <c r="C31">
        <f>SUM(C19:C30)</f>
        <v/>
      </c>
    </row>
    <row r="33">
      <c r="A33" s="8" t="inlineStr">
        <is>
          <t>Los totales por categoría y por método incluyen todos los gastos anotados; la tabla de meses solo los del año elegido arriba.</t>
        </is>
      </c>
    </row>
    <row r="35">
      <c r="A35" s="8" t="inlineStr">
        <is>
          <t>Plantilla gratuita de plantillasdeexcel.es</t>
        </is>
      </c>
    </row>
  </sheetData>
  <conditionalFormatting sqref="B7:B14">
    <cfRule type="dataBar" priority="1">
      <dataBar>
        <cfvo type="min"/>
        <cfvo type="max"/>
        <color rgb="00107C41"/>
      </dataBar>
    </cfRule>
  </conditionalFormatting>
  <conditionalFormatting sqref="B19:B30">
    <cfRule type="dataBar" priority="2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Control de gastos diario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