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e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0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165" fontId="5" fillId="3" borderId="1" pivotButton="0" quotePrefix="0" xfId="0"/>
    <xf numFmtId="10" fontId="5" fillId="3" borderId="1" pivotButton="0" quotePrefix="0" xfId="0"/>
    <xf numFmtId="1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10" fontId="0" fillId="2" borderId="1" pivotButton="0" quotePrefix="0" xfId="0"/>
    <xf numFmtId="165" fontId="0" fillId="0" borderId="1" pivotButton="0" quotePrefix="0" xfId="0"/>
    <xf numFmtId="165" fontId="0" fillId="2" borderId="1" pivotButton="0" quotePrefix="0" xfId="0"/>
    <xf numFmtId="0" fontId="0" fillId="0" borderId="1" pivotButton="0" quotePrefix="0" xfId="0"/>
    <xf numFmtId="165" fontId="0" fillId="5" borderId="1" pivotButton="0" quotePrefix="0" xfId="0"/>
    <xf numFmtId="0" fontId="0" fillId="5" borderId="1" pivotButton="0" quotePrefix="0" xfId="0"/>
    <xf numFmtId="0" fontId="3" fillId="3" borderId="5" pivotButton="0" quotePrefix="0" xfId="0"/>
    <xf numFmtId="0" fontId="0" fillId="3" borderId="5" pivotButton="0" quotePrefix="0" xfId="0"/>
    <xf numFmtId="10" fontId="3" fillId="3" borderId="5" pivotButton="0" quotePrefix="0" xfId="0"/>
    <xf numFmtId="165" fontId="3" fillId="3" borderId="5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6" customHeight="1">
      <c r="A1" s="1" t="inlineStr">
        <is>
          <t>Cuentas de la comunidad</t>
        </is>
      </c>
    </row>
    <row r="2">
      <c r="A2" s="2" t="inlineStr">
        <is>
          <t>Ejercicio 2026 · los vecinos y las cifras de ejemplo son ficticios</t>
        </is>
      </c>
    </row>
    <row r="4">
      <c r="A4" s="3" t="inlineStr">
        <is>
          <t>Presupuesto anual</t>
        </is>
      </c>
      <c r="C4" s="4" t="n">
        <v>40000</v>
      </c>
    </row>
    <row r="5">
      <c r="A5" s="5" t="inlineStr">
        <is>
          <t>Total cobrado</t>
        </is>
      </c>
      <c r="B5" s="6" t="n"/>
      <c r="C5" s="7">
        <f>F27</f>
        <v/>
      </c>
    </row>
    <row r="6">
      <c r="A6" s="5" t="inlineStr">
        <is>
          <t>Total pendiente</t>
        </is>
      </c>
      <c r="B6" s="6" t="n"/>
      <c r="C6" s="7">
        <f>G27</f>
        <v/>
      </c>
    </row>
    <row r="7">
      <c r="A7" s="5" t="inlineStr">
        <is>
          <t>Suma de coeficientes</t>
        </is>
      </c>
      <c r="B7" s="6" t="n"/>
      <c r="C7" s="8">
        <f>C27</f>
        <v/>
      </c>
    </row>
    <row r="8">
      <c r="A8" s="5" t="inlineStr">
        <is>
          <t>Vecinos con cuota pendiente</t>
        </is>
      </c>
      <c r="B8" s="6" t="n"/>
      <c r="C8" s="9">
        <f>COUNTIF(H11:H26,"Pendiente")</f>
        <v/>
      </c>
    </row>
    <row r="10" ht="22" customHeight="1">
      <c r="A10" s="10" t="inlineStr">
        <is>
          <t>Piso</t>
        </is>
      </c>
      <c r="B10" s="10" t="inlineStr">
        <is>
          <t>Propietario</t>
        </is>
      </c>
      <c r="C10" s="10" t="inlineStr">
        <is>
          <t>Coeficiente</t>
        </is>
      </c>
      <c r="D10" s="10" t="inlineStr">
        <is>
          <t>Cuota anual</t>
        </is>
      </c>
      <c r="E10" s="10" t="inlineStr">
        <is>
          <t>Cuota mensual</t>
        </is>
      </c>
      <c r="F10" s="10" t="inlineStr">
        <is>
          <t>Cobrado</t>
        </is>
      </c>
      <c r="G10" s="10" t="inlineStr">
        <is>
          <t>Pendiente</t>
        </is>
      </c>
      <c r="H10" s="10" t="inlineStr">
        <is>
          <t>Estado</t>
        </is>
      </c>
    </row>
    <row r="11">
      <c r="A11" s="11" t="inlineStr">
        <is>
          <t>Bajo A</t>
        </is>
      </c>
      <c r="B11" s="11" t="inlineStr">
        <is>
          <t>Antonio Gil</t>
        </is>
      </c>
      <c r="C11" s="12" t="n">
        <v>0.09</v>
      </c>
      <c r="D11" s="13">
        <f>IF(C11="","",ROUND($C$4*C11,2))</f>
        <v/>
      </c>
      <c r="E11" s="13">
        <f>IF(C11="","",ROUND(D11/12,2))</f>
        <v/>
      </c>
      <c r="F11" s="14" t="n">
        <v>3600</v>
      </c>
      <c r="G11" s="13">
        <f>IF(C11="","",D11-F11)</f>
        <v/>
      </c>
      <c r="H11" s="15">
        <f>IF(C11="","",IF(G11&gt;0,"Pendiente","Al corriente"))</f>
        <v/>
      </c>
    </row>
    <row r="12">
      <c r="A12" s="11" t="inlineStr">
        <is>
          <t>Bajo B</t>
        </is>
      </c>
      <c r="B12" s="11" t="inlineStr">
        <is>
          <t>Local Cafetería Sol</t>
        </is>
      </c>
      <c r="C12" s="12" t="n">
        <v>0.08500000000000001</v>
      </c>
      <c r="D12" s="16">
        <f>IF(C12="","",ROUND($C$4*C12,2))</f>
        <v/>
      </c>
      <c r="E12" s="16">
        <f>IF(C12="","",ROUND(D12/12,2))</f>
        <v/>
      </c>
      <c r="F12" s="14" t="n">
        <v>3400</v>
      </c>
      <c r="G12" s="16">
        <f>IF(C12="","",D12-F12)</f>
        <v/>
      </c>
      <c r="H12" s="17">
        <f>IF(C12="","",IF(G12&gt;0,"Pendiente","Al corriente"))</f>
        <v/>
      </c>
    </row>
    <row r="13">
      <c r="A13" s="11" t="inlineStr">
        <is>
          <t>1.º A</t>
        </is>
      </c>
      <c r="B13" s="11" t="inlineStr">
        <is>
          <t>Marta Ruiz</t>
        </is>
      </c>
      <c r="C13" s="12" t="n">
        <v>0.08500000000000001</v>
      </c>
      <c r="D13" s="13">
        <f>IF(C13="","",ROUND($C$4*C13,2))</f>
        <v/>
      </c>
      <c r="E13" s="13">
        <f>IF(C13="","",ROUND(D13/12,2))</f>
        <v/>
      </c>
      <c r="F13" s="14" t="n">
        <v>3400</v>
      </c>
      <c r="G13" s="13">
        <f>IF(C13="","",D13-F13)</f>
        <v/>
      </c>
      <c r="H13" s="15">
        <f>IF(C13="","",IF(G13&gt;0,"Pendiente","Al corriente"))</f>
        <v/>
      </c>
    </row>
    <row r="14">
      <c r="A14" s="11" t="inlineStr">
        <is>
          <t>1.º B</t>
        </is>
      </c>
      <c r="B14" s="11" t="inlineStr">
        <is>
          <t>Luis García</t>
        </is>
      </c>
      <c r="C14" s="12" t="n">
        <v>0.09</v>
      </c>
      <c r="D14" s="16">
        <f>IF(C14="","",ROUND($C$4*C14,2))</f>
        <v/>
      </c>
      <c r="E14" s="16">
        <f>IF(C14="","",ROUND(D14/12,2))</f>
        <v/>
      </c>
      <c r="F14" s="14" t="n">
        <v>3600</v>
      </c>
      <c r="G14" s="16">
        <f>IF(C14="","",D14-F14)</f>
        <v/>
      </c>
      <c r="H14" s="17">
        <f>IF(C14="","",IF(G14&gt;0,"Pendiente","Al corriente"))</f>
        <v/>
      </c>
    </row>
    <row r="15">
      <c r="A15" s="11" t="inlineStr">
        <is>
          <t>2.º A</t>
        </is>
      </c>
      <c r="B15" s="11" t="inlineStr">
        <is>
          <t>Ana Pérez</t>
        </is>
      </c>
      <c r="C15" s="12" t="n">
        <v>0.08500000000000001</v>
      </c>
      <c r="D15" s="13">
        <f>IF(C15="","",ROUND($C$4*C15,2))</f>
        <v/>
      </c>
      <c r="E15" s="13">
        <f>IF(C15="","",ROUND(D15/12,2))</f>
        <v/>
      </c>
      <c r="F15" s="14" t="n">
        <v>1700</v>
      </c>
      <c r="G15" s="13">
        <f>IF(C15="","",D15-F15)</f>
        <v/>
      </c>
      <c r="H15" s="15">
        <f>IF(C15="","",IF(G15&gt;0,"Pendiente","Al corriente"))</f>
        <v/>
      </c>
    </row>
    <row r="16">
      <c r="A16" s="11" t="inlineStr">
        <is>
          <t>2.º B</t>
        </is>
      </c>
      <c r="B16" s="11" t="inlineStr">
        <is>
          <t>Pablo Sanz</t>
        </is>
      </c>
      <c r="C16" s="12" t="n">
        <v>0.08500000000000001</v>
      </c>
      <c r="D16" s="16">
        <f>IF(C16="","",ROUND($C$4*C16,2))</f>
        <v/>
      </c>
      <c r="E16" s="16">
        <f>IF(C16="","",ROUND(D16/12,2))</f>
        <v/>
      </c>
      <c r="F16" s="14" t="n">
        <v>3400</v>
      </c>
      <c r="G16" s="16">
        <f>IF(C16="","",D16-F16)</f>
        <v/>
      </c>
      <c r="H16" s="17">
        <f>IF(C16="","",IF(G16&gt;0,"Pendiente","Al corriente"))</f>
        <v/>
      </c>
    </row>
    <row r="17">
      <c r="A17" s="11" t="inlineStr">
        <is>
          <t>3.º A</t>
        </is>
      </c>
      <c r="B17" s="11" t="inlineStr">
        <is>
          <t>Carmen Vidal</t>
        </is>
      </c>
      <c r="C17" s="12" t="n">
        <v>0.08</v>
      </c>
      <c r="D17" s="13">
        <f>IF(C17="","",ROUND($C$4*C17,2))</f>
        <v/>
      </c>
      <c r="E17" s="13">
        <f>IF(C17="","",ROUND(D17/12,2))</f>
        <v/>
      </c>
      <c r="F17" s="14" t="n">
        <v>3200</v>
      </c>
      <c r="G17" s="13">
        <f>IF(C17="","",D17-F17)</f>
        <v/>
      </c>
      <c r="H17" s="15">
        <f>IF(C17="","",IF(G17&gt;0,"Pendiente","Al corriente"))</f>
        <v/>
      </c>
    </row>
    <row r="18">
      <c r="A18" s="11" t="inlineStr">
        <is>
          <t>3.º B</t>
        </is>
      </c>
      <c r="B18" s="11" t="inlineStr">
        <is>
          <t>Jorge León</t>
        </is>
      </c>
      <c r="C18" s="12" t="n">
        <v>0.08</v>
      </c>
      <c r="D18" s="16">
        <f>IF(C18="","",ROUND($C$4*C18,2))</f>
        <v/>
      </c>
      <c r="E18" s="16">
        <f>IF(C18="","",ROUND(D18/12,2))</f>
        <v/>
      </c>
      <c r="F18" s="14" t="n">
        <v>0</v>
      </c>
      <c r="G18" s="16">
        <f>IF(C18="","",D18-F18)</f>
        <v/>
      </c>
      <c r="H18" s="17">
        <f>IF(C18="","",IF(G18&gt;0,"Pendiente","Al corriente"))</f>
        <v/>
      </c>
    </row>
    <row r="19">
      <c r="A19" s="11" t="inlineStr">
        <is>
          <t>4.º A</t>
        </is>
      </c>
      <c r="B19" s="11" t="inlineStr">
        <is>
          <t>Elena Torres</t>
        </is>
      </c>
      <c r="C19" s="12" t="n">
        <v>0.08</v>
      </c>
      <c r="D19" s="13">
        <f>IF(C19="","",ROUND($C$4*C19,2))</f>
        <v/>
      </c>
      <c r="E19" s="13">
        <f>IF(C19="","",ROUND(D19/12,2))</f>
        <v/>
      </c>
      <c r="F19" s="14" t="n">
        <v>3200</v>
      </c>
      <c r="G19" s="13">
        <f>IF(C19="","",D19-F19)</f>
        <v/>
      </c>
      <c r="H19" s="15">
        <f>IF(C19="","",IF(G19&gt;0,"Pendiente","Al corriente"))</f>
        <v/>
      </c>
    </row>
    <row r="20">
      <c r="A20" s="11" t="inlineStr">
        <is>
          <t>4.º B</t>
        </is>
      </c>
      <c r="B20" s="11" t="inlineStr">
        <is>
          <t>Raúl Navarro</t>
        </is>
      </c>
      <c r="C20" s="12" t="n">
        <v>0.08500000000000001</v>
      </c>
      <c r="D20" s="16">
        <f>IF(C20="","",ROUND($C$4*C20,2))</f>
        <v/>
      </c>
      <c r="E20" s="16">
        <f>IF(C20="","",ROUND(D20/12,2))</f>
        <v/>
      </c>
      <c r="F20" s="14" t="n">
        <v>3400</v>
      </c>
      <c r="G20" s="16">
        <f>IF(C20="","",D20-F20)</f>
        <v/>
      </c>
      <c r="H20" s="17">
        <f>IF(C20="","",IF(G20&gt;0,"Pendiente","Al corriente"))</f>
        <v/>
      </c>
    </row>
    <row r="21">
      <c r="A21" s="11" t="inlineStr">
        <is>
          <t>Ático A</t>
        </is>
      </c>
      <c r="B21" s="11" t="inlineStr">
        <is>
          <t>Sofía Marín</t>
        </is>
      </c>
      <c r="C21" s="12" t="n">
        <v>0.08</v>
      </c>
      <c r="D21" s="13">
        <f>IF(C21="","",ROUND($C$4*C21,2))</f>
        <v/>
      </c>
      <c r="E21" s="13">
        <f>IF(C21="","",ROUND(D21/12,2))</f>
        <v/>
      </c>
      <c r="F21" s="14" t="n">
        <v>3200</v>
      </c>
      <c r="G21" s="13">
        <f>IF(C21="","",D21-F21)</f>
        <v/>
      </c>
      <c r="H21" s="15">
        <f>IF(C21="","",IF(G21&gt;0,"Pendiente","Al corriente"))</f>
        <v/>
      </c>
    </row>
    <row r="22">
      <c r="A22" s="11" t="inlineStr">
        <is>
          <t>Ático B</t>
        </is>
      </c>
      <c r="B22" s="11" t="inlineStr">
        <is>
          <t>Daniel Ortega</t>
        </is>
      </c>
      <c r="C22" s="12" t="n">
        <v>0.075</v>
      </c>
      <c r="D22" s="16">
        <f>IF(C22="","",ROUND($C$4*C22,2))</f>
        <v/>
      </c>
      <c r="E22" s="16">
        <f>IF(C22="","",ROUND(D22/12,2))</f>
        <v/>
      </c>
      <c r="F22" s="14" t="n">
        <v>3000</v>
      </c>
      <c r="G22" s="16">
        <f>IF(C22="","",D22-F22)</f>
        <v/>
      </c>
      <c r="H22" s="17">
        <f>IF(C22="","",IF(G22&gt;0,"Pendiente","Al corriente"))</f>
        <v/>
      </c>
    </row>
    <row r="23">
      <c r="A23" s="11" t="n"/>
      <c r="B23" s="11" t="n"/>
      <c r="C23" s="12" t="n"/>
      <c r="D23" s="13">
        <f>IF(C23="","",ROUND($C$4*C23,2))</f>
        <v/>
      </c>
      <c r="E23" s="13">
        <f>IF(C23="","",ROUND(D23/12,2))</f>
        <v/>
      </c>
      <c r="F23" s="14" t="n"/>
      <c r="G23" s="13">
        <f>IF(C23="","",D23-F23)</f>
        <v/>
      </c>
      <c r="H23" s="15">
        <f>IF(C23="","",IF(G23&gt;0,"Pendiente","Al corriente"))</f>
        <v/>
      </c>
    </row>
    <row r="24">
      <c r="A24" s="11" t="n"/>
      <c r="B24" s="11" t="n"/>
      <c r="C24" s="12" t="n"/>
      <c r="D24" s="16">
        <f>IF(C24="","",ROUND($C$4*C24,2))</f>
        <v/>
      </c>
      <c r="E24" s="16">
        <f>IF(C24="","",ROUND(D24/12,2))</f>
        <v/>
      </c>
      <c r="F24" s="14" t="n"/>
      <c r="G24" s="16">
        <f>IF(C24="","",D24-F24)</f>
        <v/>
      </c>
      <c r="H24" s="17">
        <f>IF(C24="","",IF(G24&gt;0,"Pendiente","Al corriente"))</f>
        <v/>
      </c>
    </row>
    <row r="25">
      <c r="A25" s="11" t="n"/>
      <c r="B25" s="11" t="n"/>
      <c r="C25" s="12" t="n"/>
      <c r="D25" s="13">
        <f>IF(C25="","",ROUND($C$4*C25,2))</f>
        <v/>
      </c>
      <c r="E25" s="13">
        <f>IF(C25="","",ROUND(D25/12,2))</f>
        <v/>
      </c>
      <c r="F25" s="14" t="n"/>
      <c r="G25" s="13">
        <f>IF(C25="","",D25-F25)</f>
        <v/>
      </c>
      <c r="H25" s="15">
        <f>IF(C25="","",IF(G25&gt;0,"Pendiente","Al corriente"))</f>
        <v/>
      </c>
    </row>
    <row r="26">
      <c r="A26" s="11" t="n"/>
      <c r="B26" s="11" t="n"/>
      <c r="C26" s="12" t="n"/>
      <c r="D26" s="16">
        <f>IF(C26="","",ROUND($C$4*C26,2))</f>
        <v/>
      </c>
      <c r="E26" s="16">
        <f>IF(C26="","",ROUND(D26/12,2))</f>
        <v/>
      </c>
      <c r="F26" s="14" t="n"/>
      <c r="G26" s="16">
        <f>IF(C26="","",D26-F26)</f>
        <v/>
      </c>
      <c r="H26" s="17">
        <f>IF(C26="","",IF(G26&gt;0,"Pendiente","Al corriente"))</f>
        <v/>
      </c>
    </row>
    <row r="27">
      <c r="A27" s="18" t="inlineStr">
        <is>
          <t>Total</t>
        </is>
      </c>
      <c r="B27" s="19" t="n"/>
      <c r="C27" s="20">
        <f>SUM(C11:C26)</f>
        <v/>
      </c>
      <c r="D27" s="21">
        <f>SUM(D11:D26)</f>
        <v/>
      </c>
      <c r="E27" s="21">
        <f>SUM(E11:E26)</f>
        <v/>
      </c>
      <c r="F27" s="21">
        <f>SUM(F11:F26)</f>
        <v/>
      </c>
      <c r="G27" s="21">
        <f>SUM(G11:G26)</f>
        <v/>
      </c>
    </row>
    <row r="29">
      <c r="A29" s="22" t="inlineStr">
        <is>
          <t>Los coeficientes de participación constan en el título constitutivo de la propiedad horizontal.</t>
        </is>
      </c>
    </row>
    <row r="30">
      <c r="A30" s="22" t="inlineStr">
        <is>
          <t>Plantilla gratuita de plantillasdeexcel.es</t>
        </is>
      </c>
    </row>
  </sheetData>
  <mergeCells count="5">
    <mergeCell ref="A4:B4"/>
    <mergeCell ref="A7:B7"/>
    <mergeCell ref="A5:B5"/>
    <mergeCell ref="A8:B8"/>
    <mergeCell ref="A6:B6"/>
  </mergeCells>
  <conditionalFormatting sqref="C7">
    <cfRule type="cellIs" priority="1" operator="notBetween" dxfId="0">
      <formula>0.9999</formula>
      <formula>1.0001</formula>
    </cfRule>
  </conditionalFormatting>
  <conditionalFormatting sqref="H11:H26">
    <cfRule type="cellIs" priority="2" operator="equal" dxfId="0">
      <formula>"Pendiente"</formula>
    </cfRule>
  </conditionalFormatting>
  <conditionalFormatting sqref="G11:G26">
    <cfRule type="cellIs" priority="3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Cuentas de comunidad de vecinos con coeficientes y cuotas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