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udas" sheetId="1" state="visible" r:id="rId1"/>
    <sheet xmlns:r="http://schemas.openxmlformats.org/officeDocument/2006/relationships" name="Simulació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[&gt;96]&quot;más de 96&quot;;0"/>
  </numFmts>
  <fonts count="8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</font>
    <font>
      <b val="1"/>
      <color rgb="00333333"/>
    </font>
    <font>
      <b val="1"/>
      <color rgb="000B5A2F"/>
      <sz val="12"/>
    </font>
    <font>
      <b val="1"/>
      <color rgb="00FFFFFF"/>
    </font>
    <font>
      <i val="1"/>
      <color rgb="00777777"/>
      <sz val="9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7F3EC"/>
      </patternFill>
    </fill>
    <fill>
      <patternFill patternType="solid">
        <fgColor rgb="00107C41"/>
      </patternFill>
    </fill>
  </fills>
  <borders count="5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left/>
      <right/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 style="thin">
        <color rgb="00C8D3CC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0" fontId="4" fillId="3" borderId="1" pivotButton="0" quotePrefix="0" xfId="0"/>
    <xf numFmtId="0" fontId="0" fillId="0" borderId="4" pivotButton="0" quotePrefix="0" xfId="0"/>
    <xf numFmtId="164" fontId="5" fillId="3" borderId="1" pivotButton="0" quotePrefix="0" xfId="0"/>
    <xf numFmtId="3" fontId="5" fillId="3" borderId="1" pivotButton="0" quotePrefix="0" xfId="0"/>
    <xf numFmtId="0" fontId="6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2" borderId="1" pivotButton="0" quotePrefix="0" xfId="0"/>
    <xf numFmtId="10" fontId="0" fillId="2" borderId="1" pivotButton="0" quotePrefix="0" xfId="0"/>
    <xf numFmtId="165" fontId="0" fillId="0" borderId="1" pivotButton="0" quotePrefix="0" xfId="0"/>
    <xf numFmtId="0" fontId="7" fillId="0" borderId="0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15" customWidth="1" min="3" max="3"/>
    <col width="11" customWidth="1" min="4" max="4"/>
    <col width="15" customWidth="1" min="5" max="5"/>
    <col width="17" customWidth="1" min="6" max="6"/>
  </cols>
  <sheetData>
    <row r="1" ht="26" customHeight="1">
      <c r="A1" s="1" t="inlineStr">
        <is>
          <t>Método bola de nieve</t>
        </is>
      </c>
    </row>
    <row r="2">
      <c r="A2" s="2" t="inlineStr">
        <is>
          <t>Ordena las deudas de menor a mayor saldo · celdas amarillas = tus datos</t>
        </is>
      </c>
    </row>
    <row r="4">
      <c r="A4" s="3" t="inlineStr">
        <is>
          <t>Pago extra al mes</t>
        </is>
      </c>
      <c r="C4" s="4" t="n">
        <v>200</v>
      </c>
    </row>
    <row r="5">
      <c r="A5" s="5" t="inlineStr">
        <is>
          <t>Total de las deudas</t>
        </is>
      </c>
      <c r="B5" s="6" t="n"/>
      <c r="C5" s="7">
        <f>SUM(C11:C15)</f>
        <v/>
      </c>
    </row>
    <row r="6">
      <c r="A6" s="5" t="inlineStr">
        <is>
          <t>Presupuesto mensual para deudas</t>
        </is>
      </c>
      <c r="B6" s="6" t="n"/>
      <c r="C6" s="7">
        <f>SUM(E11:E15)+C4</f>
        <v/>
      </c>
    </row>
    <row r="7">
      <c r="A7" s="5" t="inlineStr">
        <is>
          <t>Intereses totales que pagarás</t>
        </is>
      </c>
      <c r="B7" s="6" t="n"/>
      <c r="C7" s="7">
        <f>SUM(Simulación!W5:W100)</f>
        <v/>
      </c>
    </row>
    <row r="8">
      <c r="A8" s="5" t="inlineStr">
        <is>
          <t>Meses hasta quedar libre de deudas</t>
        </is>
      </c>
      <c r="B8" s="6" t="n"/>
      <c r="C8" s="8">
        <f>MAX(F11:F15)</f>
        <v/>
      </c>
    </row>
    <row r="10" ht="22" customHeight="1">
      <c r="A10" s="9" t="inlineStr">
        <is>
          <t>Orden</t>
        </is>
      </c>
      <c r="B10" s="9" t="inlineStr">
        <is>
          <t>Deuda</t>
        </is>
      </c>
      <c r="C10" s="9" t="inlineStr">
        <is>
          <t>Saldo</t>
        </is>
      </c>
      <c r="D10" s="9" t="inlineStr">
        <is>
          <t>Interés anual (TIN)</t>
        </is>
      </c>
      <c r="E10" s="9" t="inlineStr">
        <is>
          <t>Pago mínimo</t>
        </is>
      </c>
      <c r="F10" s="9" t="inlineStr">
        <is>
          <t>Se liquida en el mes</t>
        </is>
      </c>
    </row>
    <row r="11">
      <c r="A11" s="10" t="n">
        <v>1</v>
      </c>
      <c r="B11" s="11" t="inlineStr">
        <is>
          <t>Tarjeta de unos grandes almacenes</t>
        </is>
      </c>
      <c r="C11" s="4" t="n">
        <v>650</v>
      </c>
      <c r="D11" s="12" t="n">
        <v>0.2</v>
      </c>
      <c r="E11" s="4" t="n">
        <v>30</v>
      </c>
      <c r="F11" s="13">
        <f>IF(C11&lt;=0,0,IF(COUNTIF(Simulación!$R$5:$R$100,"&gt;0")&gt;=96,97,COUNTIF(Simulación!$R$5:$R$100,"&gt;0")+1))</f>
        <v/>
      </c>
    </row>
    <row r="12">
      <c r="A12" s="10" t="n">
        <v>2</v>
      </c>
      <c r="B12" s="11" t="inlineStr">
        <is>
          <t>Préstamo de electrodomésticos</t>
        </is>
      </c>
      <c r="C12" s="4" t="n">
        <v>1200</v>
      </c>
      <c r="D12" s="12" t="n">
        <v>0.08</v>
      </c>
      <c r="E12" s="4" t="n">
        <v>60</v>
      </c>
      <c r="F12" s="13">
        <f>IF(C12&lt;=0,0,IF(COUNTIF(Simulación!$S$5:$S$100,"&gt;0")&gt;=96,97,COUNTIF(Simulación!$S$5:$S$100,"&gt;0")+1))</f>
        <v/>
      </c>
    </row>
    <row r="13">
      <c r="A13" s="10" t="n">
        <v>3</v>
      </c>
      <c r="B13" s="11" t="inlineStr">
        <is>
          <t>Tarjeta del banco</t>
        </is>
      </c>
      <c r="C13" s="4" t="n">
        <v>2400</v>
      </c>
      <c r="D13" s="12" t="n">
        <v>0.18</v>
      </c>
      <c r="E13" s="4" t="n">
        <v>75</v>
      </c>
      <c r="F13" s="13">
        <f>IF(C13&lt;=0,0,IF(COUNTIF(Simulación!$T$5:$T$100,"&gt;0")&gt;=96,97,COUNTIF(Simulación!$T$5:$T$100,"&gt;0")+1))</f>
        <v/>
      </c>
    </row>
    <row r="14">
      <c r="A14" s="10" t="n">
        <v>4</v>
      </c>
      <c r="B14" s="11" t="inlineStr">
        <is>
          <t>Préstamo del coche</t>
        </is>
      </c>
      <c r="C14" s="4" t="n">
        <v>6500</v>
      </c>
      <c r="D14" s="12" t="n">
        <v>0.06</v>
      </c>
      <c r="E14" s="4" t="n">
        <v>190</v>
      </c>
      <c r="F14" s="13">
        <f>IF(C14&lt;=0,0,IF(COUNTIF(Simulación!$U$5:$U$100,"&gt;0")&gt;=96,97,COUNTIF(Simulación!$U$5:$U$100,"&gt;0")+1))</f>
        <v/>
      </c>
    </row>
    <row r="15">
      <c r="A15" s="10" t="n">
        <v>5</v>
      </c>
      <c r="B15" s="11" t="inlineStr">
        <is>
          <t>Préstamo personal</t>
        </is>
      </c>
      <c r="C15" s="4" t="n">
        <v>9800</v>
      </c>
      <c r="D15" s="12" t="n">
        <v>0.07000000000000001</v>
      </c>
      <c r="E15" s="4" t="n">
        <v>250</v>
      </c>
      <c r="F15" s="13">
        <f>IF(C15&lt;=0,0,IF(COUNTIF(Simulación!$V$5:$V$100,"&gt;0")&gt;=96,97,COUNTIF(Simulación!$V$5:$V$100,"&gt;0")+1))</f>
        <v/>
      </c>
    </row>
    <row r="17">
      <c r="A17" s="14" t="inlineStr">
        <is>
          <t>El pago extra más los mínimos forman el presupuesto mensual, que no cambia: cuando una deuda se liquida, su cuota pasa a la siguiente.</t>
        </is>
      </c>
    </row>
    <row r="18">
      <c r="A18" s="14" t="inlineStr">
        <is>
          <t>Si una deuda no se liquida en 96 meses (8 años), la simulación muestra «más de 96».</t>
        </is>
      </c>
    </row>
    <row r="20">
      <c r="A20" s="14" t="inlineStr">
        <is>
          <t>Plantilla gratuita de plantillasdeexcel.es</t>
        </is>
      </c>
    </row>
  </sheetData>
  <mergeCells count="5">
    <mergeCell ref="A4:B4"/>
    <mergeCell ref="A7:B7"/>
    <mergeCell ref="A5:B5"/>
    <mergeCell ref="A8:B8"/>
    <mergeCell ref="A6:B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0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</cols>
  <sheetData>
    <row r="1" ht="26" customHeight="1">
      <c r="A1" s="1" t="inlineStr">
        <is>
          <t>Simulación mes a mes</t>
        </is>
      </c>
    </row>
    <row r="2">
      <c r="A2" s="2" t="inlineStr">
        <is>
          <t>No hace falta tocar nada en esta hoja: se calcula sola a partir de Deudas</t>
        </is>
      </c>
    </row>
    <row r="4" ht="32" customHeight="1">
      <c r="A4" s="9" t="inlineStr">
        <is>
          <t>Mes</t>
        </is>
      </c>
      <c r="B4" s="9" t="inlineStr">
        <is>
          <t>Saldo inicial 1</t>
        </is>
      </c>
      <c r="C4" s="9" t="inlineStr">
        <is>
          <t>Saldo inicial 2</t>
        </is>
      </c>
      <c r="D4" s="9" t="inlineStr">
        <is>
          <t>Saldo inicial 3</t>
        </is>
      </c>
      <c r="E4" s="9" t="inlineStr">
        <is>
          <t>Saldo inicial 4</t>
        </is>
      </c>
      <c r="F4" s="9" t="inlineStr">
        <is>
          <t>Saldo inicial 5</t>
        </is>
      </c>
      <c r="G4" s="9" t="inlineStr">
        <is>
          <t>Pago mín. 1</t>
        </is>
      </c>
      <c r="H4" s="9" t="inlineStr">
        <is>
          <t>Pago mín. 2</t>
        </is>
      </c>
      <c r="I4" s="9" t="inlineStr">
        <is>
          <t>Pago mín. 3</t>
        </is>
      </c>
      <c r="J4" s="9" t="inlineStr">
        <is>
          <t>Pago mín. 4</t>
        </is>
      </c>
      <c r="K4" s="9" t="inlineStr">
        <is>
          <t>Pago mín. 5</t>
        </is>
      </c>
      <c r="L4" s="9" t="inlineStr">
        <is>
          <t>Sobrante</t>
        </is>
      </c>
      <c r="M4" s="9" t="inlineStr">
        <is>
          <t>Pago extra 1</t>
        </is>
      </c>
      <c r="N4" s="9" t="inlineStr">
        <is>
          <t>Pago extra 2</t>
        </is>
      </c>
      <c r="O4" s="9" t="inlineStr">
        <is>
          <t>Pago extra 3</t>
        </is>
      </c>
      <c r="P4" s="9" t="inlineStr">
        <is>
          <t>Pago extra 4</t>
        </is>
      </c>
      <c r="Q4" s="9" t="inlineStr">
        <is>
          <t>Pago extra 5</t>
        </is>
      </c>
      <c r="R4" s="9" t="inlineStr">
        <is>
          <t>Saldo final 1</t>
        </is>
      </c>
      <c r="S4" s="9" t="inlineStr">
        <is>
          <t>Saldo final 2</t>
        </is>
      </c>
      <c r="T4" s="9" t="inlineStr">
        <is>
          <t>Saldo final 3</t>
        </is>
      </c>
      <c r="U4" s="9" t="inlineStr">
        <is>
          <t>Saldo final 4</t>
        </is>
      </c>
      <c r="V4" s="9" t="inlineStr">
        <is>
          <t>Saldo final 5</t>
        </is>
      </c>
      <c r="W4" s="9" t="inlineStr">
        <is>
          <t>Intereses del mes</t>
        </is>
      </c>
    </row>
    <row r="5">
      <c r="A5" s="10" t="n">
        <v>1</v>
      </c>
      <c r="B5" s="15">
        <f>Deudas!$C$11</f>
        <v/>
      </c>
      <c r="C5" s="15">
        <f>Deudas!$C$12</f>
        <v/>
      </c>
      <c r="D5" s="15">
        <f>Deudas!$C$13</f>
        <v/>
      </c>
      <c r="E5" s="15">
        <f>Deudas!$C$14</f>
        <v/>
      </c>
      <c r="F5" s="15">
        <f>Deudas!$C$15</f>
        <v/>
      </c>
      <c r="G5" s="15">
        <f>MIN(Deudas!$E$11,(Deudas!$C$11+ROUND(Deudas!$C$11*Deudas!$D$11/12,2)))</f>
        <v/>
      </c>
      <c r="H5" s="15">
        <f>MIN(Deudas!$E$12,(Deudas!$C$12+ROUND(Deudas!$C$12*Deudas!$D$12/12,2)))</f>
        <v/>
      </c>
      <c r="I5" s="15">
        <f>MIN(Deudas!$E$13,(Deudas!$C$13+ROUND(Deudas!$C$13*Deudas!$D$13/12,2)))</f>
        <v/>
      </c>
      <c r="J5" s="15">
        <f>MIN(Deudas!$E$14,(Deudas!$C$14+ROUND(Deudas!$C$14*Deudas!$D$14/12,2)))</f>
        <v/>
      </c>
      <c r="K5" s="15">
        <f>MIN(Deudas!$E$15,(Deudas!$C$15+ROUND(Deudas!$C$15*Deudas!$D$15/12,2)))</f>
        <v/>
      </c>
      <c r="L5" s="15">
        <f>Deudas!$C$4+SUM(Deudas!$E$11:$E$15)-SUM(G5:K5)</f>
        <v/>
      </c>
      <c r="M5" s="15">
        <f>MIN((Deudas!$C$11+ROUND(Deudas!$C$11*Deudas!$D$11/12,2))-G5,MAX(0,L5))</f>
        <v/>
      </c>
      <c r="N5" s="15">
        <f>MIN((Deudas!$C$12+ROUND(Deudas!$C$12*Deudas!$D$12/12,2))-H5,MAX(0,L5-SUM(M5:M5)))</f>
        <v/>
      </c>
      <c r="O5" s="15">
        <f>MIN((Deudas!$C$13+ROUND(Deudas!$C$13*Deudas!$D$13/12,2))-I5,MAX(0,L5-SUM(M5:N5)))</f>
        <v/>
      </c>
      <c r="P5" s="15">
        <f>MIN((Deudas!$C$14+ROUND(Deudas!$C$14*Deudas!$D$14/12,2))-J5,MAX(0,L5-SUM(M5:O5)))</f>
        <v/>
      </c>
      <c r="Q5" s="15">
        <f>MIN((Deudas!$C$15+ROUND(Deudas!$C$15*Deudas!$D$15/12,2))-K5,MAX(0,L5-SUM(M5:P5)))</f>
        <v/>
      </c>
      <c r="R5" s="15">
        <f>ROUND((Deudas!$C$11+ROUND(Deudas!$C$11*Deudas!$D$11/12,2))-G5-M5,2)</f>
        <v/>
      </c>
      <c r="S5" s="15">
        <f>ROUND((Deudas!$C$12+ROUND(Deudas!$C$12*Deudas!$D$12/12,2))-H5-N5,2)</f>
        <v/>
      </c>
      <c r="T5" s="15">
        <f>ROUND((Deudas!$C$13+ROUND(Deudas!$C$13*Deudas!$D$13/12,2))-I5-O5,2)</f>
        <v/>
      </c>
      <c r="U5" s="15">
        <f>ROUND((Deudas!$C$14+ROUND(Deudas!$C$14*Deudas!$D$14/12,2))-J5-P5,2)</f>
        <v/>
      </c>
      <c r="V5" s="15">
        <f>ROUND((Deudas!$C$15+ROUND(Deudas!$C$15*Deudas!$D$15/12,2))-K5-Q5,2)</f>
        <v/>
      </c>
      <c r="W5" s="15">
        <f>ROUND(B5*Deudas!$D$11/12,2)+ROUND(C5*Deudas!$D$12/12,2)+ROUND(D5*Deudas!$D$13/12,2)+ROUND(E5*Deudas!$D$14/12,2)+ROUND(F5*Deudas!$D$15/12,2)</f>
        <v/>
      </c>
    </row>
    <row r="6">
      <c r="A6" s="10" t="n">
        <v>2</v>
      </c>
      <c r="B6" s="15">
        <f>R5</f>
        <v/>
      </c>
      <c r="C6" s="15">
        <f>S5</f>
        <v/>
      </c>
      <c r="D6" s="15">
        <f>T5</f>
        <v/>
      </c>
      <c r="E6" s="15">
        <f>U5</f>
        <v/>
      </c>
      <c r="F6" s="15">
        <f>V5</f>
        <v/>
      </c>
      <c r="G6" s="15">
        <f>MIN(Deudas!$E$11,(R5+ROUND(R5*Deudas!$D$11/12,2)))</f>
        <v/>
      </c>
      <c r="H6" s="15">
        <f>MIN(Deudas!$E$12,(S5+ROUND(S5*Deudas!$D$12/12,2)))</f>
        <v/>
      </c>
      <c r="I6" s="15">
        <f>MIN(Deudas!$E$13,(T5+ROUND(T5*Deudas!$D$13/12,2)))</f>
        <v/>
      </c>
      <c r="J6" s="15">
        <f>MIN(Deudas!$E$14,(U5+ROUND(U5*Deudas!$D$14/12,2)))</f>
        <v/>
      </c>
      <c r="K6" s="15">
        <f>MIN(Deudas!$E$15,(V5+ROUND(V5*Deudas!$D$15/12,2)))</f>
        <v/>
      </c>
      <c r="L6" s="15">
        <f>Deudas!$C$4+SUM(Deudas!$E$11:$E$15)-SUM(G6:K6)</f>
        <v/>
      </c>
      <c r="M6" s="15">
        <f>MIN((R5+ROUND(R5*Deudas!$D$11/12,2))-G6,MAX(0,L6))</f>
        <v/>
      </c>
      <c r="N6" s="15">
        <f>MIN((S5+ROUND(S5*Deudas!$D$12/12,2))-H6,MAX(0,L6-SUM(M6:M6)))</f>
        <v/>
      </c>
      <c r="O6" s="15">
        <f>MIN((T5+ROUND(T5*Deudas!$D$13/12,2))-I6,MAX(0,L6-SUM(M6:N6)))</f>
        <v/>
      </c>
      <c r="P6" s="15">
        <f>MIN((U5+ROUND(U5*Deudas!$D$14/12,2))-J6,MAX(0,L6-SUM(M6:O6)))</f>
        <v/>
      </c>
      <c r="Q6" s="15">
        <f>MIN((V5+ROUND(V5*Deudas!$D$15/12,2))-K6,MAX(0,L6-SUM(M6:P6)))</f>
        <v/>
      </c>
      <c r="R6" s="15">
        <f>ROUND((R5+ROUND(R5*Deudas!$D$11/12,2))-G6-M6,2)</f>
        <v/>
      </c>
      <c r="S6" s="15">
        <f>ROUND((S5+ROUND(S5*Deudas!$D$12/12,2))-H6-N6,2)</f>
        <v/>
      </c>
      <c r="T6" s="15">
        <f>ROUND((T5+ROUND(T5*Deudas!$D$13/12,2))-I6-O6,2)</f>
        <v/>
      </c>
      <c r="U6" s="15">
        <f>ROUND((U5+ROUND(U5*Deudas!$D$14/12,2))-J6-P6,2)</f>
        <v/>
      </c>
      <c r="V6" s="15">
        <f>ROUND((V5+ROUND(V5*Deudas!$D$15/12,2))-K6-Q6,2)</f>
        <v/>
      </c>
      <c r="W6" s="15">
        <f>ROUND(B6*Deudas!$D$11/12,2)+ROUND(C6*Deudas!$D$12/12,2)+ROUND(D6*Deudas!$D$13/12,2)+ROUND(E6*Deudas!$D$14/12,2)+ROUND(F6*Deudas!$D$15/12,2)</f>
        <v/>
      </c>
    </row>
    <row r="7">
      <c r="A7" s="10" t="n">
        <v>3</v>
      </c>
      <c r="B7" s="15">
        <f>R6</f>
        <v/>
      </c>
      <c r="C7" s="15">
        <f>S6</f>
        <v/>
      </c>
      <c r="D7" s="15">
        <f>T6</f>
        <v/>
      </c>
      <c r="E7" s="15">
        <f>U6</f>
        <v/>
      </c>
      <c r="F7" s="15">
        <f>V6</f>
        <v/>
      </c>
      <c r="G7" s="15">
        <f>MIN(Deudas!$E$11,(R6+ROUND(R6*Deudas!$D$11/12,2)))</f>
        <v/>
      </c>
      <c r="H7" s="15">
        <f>MIN(Deudas!$E$12,(S6+ROUND(S6*Deudas!$D$12/12,2)))</f>
        <v/>
      </c>
      <c r="I7" s="15">
        <f>MIN(Deudas!$E$13,(T6+ROUND(T6*Deudas!$D$13/12,2)))</f>
        <v/>
      </c>
      <c r="J7" s="15">
        <f>MIN(Deudas!$E$14,(U6+ROUND(U6*Deudas!$D$14/12,2)))</f>
        <v/>
      </c>
      <c r="K7" s="15">
        <f>MIN(Deudas!$E$15,(V6+ROUND(V6*Deudas!$D$15/12,2)))</f>
        <v/>
      </c>
      <c r="L7" s="15">
        <f>Deudas!$C$4+SUM(Deudas!$E$11:$E$15)-SUM(G7:K7)</f>
        <v/>
      </c>
      <c r="M7" s="15">
        <f>MIN((R6+ROUND(R6*Deudas!$D$11/12,2))-G7,MAX(0,L7))</f>
        <v/>
      </c>
      <c r="N7" s="15">
        <f>MIN((S6+ROUND(S6*Deudas!$D$12/12,2))-H7,MAX(0,L7-SUM(M7:M7)))</f>
        <v/>
      </c>
      <c r="O7" s="15">
        <f>MIN((T6+ROUND(T6*Deudas!$D$13/12,2))-I7,MAX(0,L7-SUM(M7:N7)))</f>
        <v/>
      </c>
      <c r="P7" s="15">
        <f>MIN((U6+ROUND(U6*Deudas!$D$14/12,2))-J7,MAX(0,L7-SUM(M7:O7)))</f>
        <v/>
      </c>
      <c r="Q7" s="15">
        <f>MIN((V6+ROUND(V6*Deudas!$D$15/12,2))-K7,MAX(0,L7-SUM(M7:P7)))</f>
        <v/>
      </c>
      <c r="R7" s="15">
        <f>ROUND((R6+ROUND(R6*Deudas!$D$11/12,2))-G7-M7,2)</f>
        <v/>
      </c>
      <c r="S7" s="15">
        <f>ROUND((S6+ROUND(S6*Deudas!$D$12/12,2))-H7-N7,2)</f>
        <v/>
      </c>
      <c r="T7" s="15">
        <f>ROUND((T6+ROUND(T6*Deudas!$D$13/12,2))-I7-O7,2)</f>
        <v/>
      </c>
      <c r="U7" s="15">
        <f>ROUND((U6+ROUND(U6*Deudas!$D$14/12,2))-J7-P7,2)</f>
        <v/>
      </c>
      <c r="V7" s="15">
        <f>ROUND((V6+ROUND(V6*Deudas!$D$15/12,2))-K7-Q7,2)</f>
        <v/>
      </c>
      <c r="W7" s="15">
        <f>ROUND(B7*Deudas!$D$11/12,2)+ROUND(C7*Deudas!$D$12/12,2)+ROUND(D7*Deudas!$D$13/12,2)+ROUND(E7*Deudas!$D$14/12,2)+ROUND(F7*Deudas!$D$15/12,2)</f>
        <v/>
      </c>
    </row>
    <row r="8">
      <c r="A8" s="10" t="n">
        <v>4</v>
      </c>
      <c r="B8" s="15">
        <f>R7</f>
        <v/>
      </c>
      <c r="C8" s="15">
        <f>S7</f>
        <v/>
      </c>
      <c r="D8" s="15">
        <f>T7</f>
        <v/>
      </c>
      <c r="E8" s="15">
        <f>U7</f>
        <v/>
      </c>
      <c r="F8" s="15">
        <f>V7</f>
        <v/>
      </c>
      <c r="G8" s="15">
        <f>MIN(Deudas!$E$11,(R7+ROUND(R7*Deudas!$D$11/12,2)))</f>
        <v/>
      </c>
      <c r="H8" s="15">
        <f>MIN(Deudas!$E$12,(S7+ROUND(S7*Deudas!$D$12/12,2)))</f>
        <v/>
      </c>
      <c r="I8" s="15">
        <f>MIN(Deudas!$E$13,(T7+ROUND(T7*Deudas!$D$13/12,2)))</f>
        <v/>
      </c>
      <c r="J8" s="15">
        <f>MIN(Deudas!$E$14,(U7+ROUND(U7*Deudas!$D$14/12,2)))</f>
        <v/>
      </c>
      <c r="K8" s="15">
        <f>MIN(Deudas!$E$15,(V7+ROUND(V7*Deudas!$D$15/12,2)))</f>
        <v/>
      </c>
      <c r="L8" s="15">
        <f>Deudas!$C$4+SUM(Deudas!$E$11:$E$15)-SUM(G8:K8)</f>
        <v/>
      </c>
      <c r="M8" s="15">
        <f>MIN((R7+ROUND(R7*Deudas!$D$11/12,2))-G8,MAX(0,L8))</f>
        <v/>
      </c>
      <c r="N8" s="15">
        <f>MIN((S7+ROUND(S7*Deudas!$D$12/12,2))-H8,MAX(0,L8-SUM(M8:M8)))</f>
        <v/>
      </c>
      <c r="O8" s="15">
        <f>MIN((T7+ROUND(T7*Deudas!$D$13/12,2))-I8,MAX(0,L8-SUM(M8:N8)))</f>
        <v/>
      </c>
      <c r="P8" s="15">
        <f>MIN((U7+ROUND(U7*Deudas!$D$14/12,2))-J8,MAX(0,L8-SUM(M8:O8)))</f>
        <v/>
      </c>
      <c r="Q8" s="15">
        <f>MIN((V7+ROUND(V7*Deudas!$D$15/12,2))-K8,MAX(0,L8-SUM(M8:P8)))</f>
        <v/>
      </c>
      <c r="R8" s="15">
        <f>ROUND((R7+ROUND(R7*Deudas!$D$11/12,2))-G8-M8,2)</f>
        <v/>
      </c>
      <c r="S8" s="15">
        <f>ROUND((S7+ROUND(S7*Deudas!$D$12/12,2))-H8-N8,2)</f>
        <v/>
      </c>
      <c r="T8" s="15">
        <f>ROUND((T7+ROUND(T7*Deudas!$D$13/12,2))-I8-O8,2)</f>
        <v/>
      </c>
      <c r="U8" s="15">
        <f>ROUND((U7+ROUND(U7*Deudas!$D$14/12,2))-J8-P8,2)</f>
        <v/>
      </c>
      <c r="V8" s="15">
        <f>ROUND((V7+ROUND(V7*Deudas!$D$15/12,2))-K8-Q8,2)</f>
        <v/>
      </c>
      <c r="W8" s="15">
        <f>ROUND(B8*Deudas!$D$11/12,2)+ROUND(C8*Deudas!$D$12/12,2)+ROUND(D8*Deudas!$D$13/12,2)+ROUND(E8*Deudas!$D$14/12,2)+ROUND(F8*Deudas!$D$15/12,2)</f>
        <v/>
      </c>
    </row>
    <row r="9">
      <c r="A9" s="10" t="n">
        <v>5</v>
      </c>
      <c r="B9" s="15">
        <f>R8</f>
        <v/>
      </c>
      <c r="C9" s="15">
        <f>S8</f>
        <v/>
      </c>
      <c r="D9" s="15">
        <f>T8</f>
        <v/>
      </c>
      <c r="E9" s="15">
        <f>U8</f>
        <v/>
      </c>
      <c r="F9" s="15">
        <f>V8</f>
        <v/>
      </c>
      <c r="G9" s="15">
        <f>MIN(Deudas!$E$11,(R8+ROUND(R8*Deudas!$D$11/12,2)))</f>
        <v/>
      </c>
      <c r="H9" s="15">
        <f>MIN(Deudas!$E$12,(S8+ROUND(S8*Deudas!$D$12/12,2)))</f>
        <v/>
      </c>
      <c r="I9" s="15">
        <f>MIN(Deudas!$E$13,(T8+ROUND(T8*Deudas!$D$13/12,2)))</f>
        <v/>
      </c>
      <c r="J9" s="15">
        <f>MIN(Deudas!$E$14,(U8+ROUND(U8*Deudas!$D$14/12,2)))</f>
        <v/>
      </c>
      <c r="K9" s="15">
        <f>MIN(Deudas!$E$15,(V8+ROUND(V8*Deudas!$D$15/12,2)))</f>
        <v/>
      </c>
      <c r="L9" s="15">
        <f>Deudas!$C$4+SUM(Deudas!$E$11:$E$15)-SUM(G9:K9)</f>
        <v/>
      </c>
      <c r="M9" s="15">
        <f>MIN((R8+ROUND(R8*Deudas!$D$11/12,2))-G9,MAX(0,L9))</f>
        <v/>
      </c>
      <c r="N9" s="15">
        <f>MIN((S8+ROUND(S8*Deudas!$D$12/12,2))-H9,MAX(0,L9-SUM(M9:M9)))</f>
        <v/>
      </c>
      <c r="O9" s="15">
        <f>MIN((T8+ROUND(T8*Deudas!$D$13/12,2))-I9,MAX(0,L9-SUM(M9:N9)))</f>
        <v/>
      </c>
      <c r="P9" s="15">
        <f>MIN((U8+ROUND(U8*Deudas!$D$14/12,2))-J9,MAX(0,L9-SUM(M9:O9)))</f>
        <v/>
      </c>
      <c r="Q9" s="15">
        <f>MIN((V8+ROUND(V8*Deudas!$D$15/12,2))-K9,MAX(0,L9-SUM(M9:P9)))</f>
        <v/>
      </c>
      <c r="R9" s="15">
        <f>ROUND((R8+ROUND(R8*Deudas!$D$11/12,2))-G9-M9,2)</f>
        <v/>
      </c>
      <c r="S9" s="15">
        <f>ROUND((S8+ROUND(S8*Deudas!$D$12/12,2))-H9-N9,2)</f>
        <v/>
      </c>
      <c r="T9" s="15">
        <f>ROUND((T8+ROUND(T8*Deudas!$D$13/12,2))-I9-O9,2)</f>
        <v/>
      </c>
      <c r="U9" s="15">
        <f>ROUND((U8+ROUND(U8*Deudas!$D$14/12,2))-J9-P9,2)</f>
        <v/>
      </c>
      <c r="V9" s="15">
        <f>ROUND((V8+ROUND(V8*Deudas!$D$15/12,2))-K9-Q9,2)</f>
        <v/>
      </c>
      <c r="W9" s="15">
        <f>ROUND(B9*Deudas!$D$11/12,2)+ROUND(C9*Deudas!$D$12/12,2)+ROUND(D9*Deudas!$D$13/12,2)+ROUND(E9*Deudas!$D$14/12,2)+ROUND(F9*Deudas!$D$15/12,2)</f>
        <v/>
      </c>
    </row>
    <row r="10">
      <c r="A10" s="10" t="n">
        <v>6</v>
      </c>
      <c r="B10" s="15">
        <f>R9</f>
        <v/>
      </c>
      <c r="C10" s="15">
        <f>S9</f>
        <v/>
      </c>
      <c r="D10" s="15">
        <f>T9</f>
        <v/>
      </c>
      <c r="E10" s="15">
        <f>U9</f>
        <v/>
      </c>
      <c r="F10" s="15">
        <f>V9</f>
        <v/>
      </c>
      <c r="G10" s="15">
        <f>MIN(Deudas!$E$11,(R9+ROUND(R9*Deudas!$D$11/12,2)))</f>
        <v/>
      </c>
      <c r="H10" s="15">
        <f>MIN(Deudas!$E$12,(S9+ROUND(S9*Deudas!$D$12/12,2)))</f>
        <v/>
      </c>
      <c r="I10" s="15">
        <f>MIN(Deudas!$E$13,(T9+ROUND(T9*Deudas!$D$13/12,2)))</f>
        <v/>
      </c>
      <c r="J10" s="15">
        <f>MIN(Deudas!$E$14,(U9+ROUND(U9*Deudas!$D$14/12,2)))</f>
        <v/>
      </c>
      <c r="K10" s="15">
        <f>MIN(Deudas!$E$15,(V9+ROUND(V9*Deudas!$D$15/12,2)))</f>
        <v/>
      </c>
      <c r="L10" s="15">
        <f>Deudas!$C$4+SUM(Deudas!$E$11:$E$15)-SUM(G10:K10)</f>
        <v/>
      </c>
      <c r="M10" s="15">
        <f>MIN((R9+ROUND(R9*Deudas!$D$11/12,2))-G10,MAX(0,L10))</f>
        <v/>
      </c>
      <c r="N10" s="15">
        <f>MIN((S9+ROUND(S9*Deudas!$D$12/12,2))-H10,MAX(0,L10-SUM(M10:M10)))</f>
        <v/>
      </c>
      <c r="O10" s="15">
        <f>MIN((T9+ROUND(T9*Deudas!$D$13/12,2))-I10,MAX(0,L10-SUM(M10:N10)))</f>
        <v/>
      </c>
      <c r="P10" s="15">
        <f>MIN((U9+ROUND(U9*Deudas!$D$14/12,2))-J10,MAX(0,L10-SUM(M10:O10)))</f>
        <v/>
      </c>
      <c r="Q10" s="15">
        <f>MIN((V9+ROUND(V9*Deudas!$D$15/12,2))-K10,MAX(0,L10-SUM(M10:P10)))</f>
        <v/>
      </c>
      <c r="R10" s="15">
        <f>ROUND((R9+ROUND(R9*Deudas!$D$11/12,2))-G10-M10,2)</f>
        <v/>
      </c>
      <c r="S10" s="15">
        <f>ROUND((S9+ROUND(S9*Deudas!$D$12/12,2))-H10-N10,2)</f>
        <v/>
      </c>
      <c r="T10" s="15">
        <f>ROUND((T9+ROUND(T9*Deudas!$D$13/12,2))-I10-O10,2)</f>
        <v/>
      </c>
      <c r="U10" s="15">
        <f>ROUND((U9+ROUND(U9*Deudas!$D$14/12,2))-J10-P10,2)</f>
        <v/>
      </c>
      <c r="V10" s="15">
        <f>ROUND((V9+ROUND(V9*Deudas!$D$15/12,2))-K10-Q10,2)</f>
        <v/>
      </c>
      <c r="W10" s="15">
        <f>ROUND(B10*Deudas!$D$11/12,2)+ROUND(C10*Deudas!$D$12/12,2)+ROUND(D10*Deudas!$D$13/12,2)+ROUND(E10*Deudas!$D$14/12,2)+ROUND(F10*Deudas!$D$15/12,2)</f>
        <v/>
      </c>
    </row>
    <row r="11">
      <c r="A11" s="10" t="n">
        <v>7</v>
      </c>
      <c r="B11" s="15">
        <f>R10</f>
        <v/>
      </c>
      <c r="C11" s="15">
        <f>S10</f>
        <v/>
      </c>
      <c r="D11" s="15">
        <f>T10</f>
        <v/>
      </c>
      <c r="E11" s="15">
        <f>U10</f>
        <v/>
      </c>
      <c r="F11" s="15">
        <f>V10</f>
        <v/>
      </c>
      <c r="G11" s="15">
        <f>MIN(Deudas!$E$11,(R10+ROUND(R10*Deudas!$D$11/12,2)))</f>
        <v/>
      </c>
      <c r="H11" s="15">
        <f>MIN(Deudas!$E$12,(S10+ROUND(S10*Deudas!$D$12/12,2)))</f>
        <v/>
      </c>
      <c r="I11" s="15">
        <f>MIN(Deudas!$E$13,(T10+ROUND(T10*Deudas!$D$13/12,2)))</f>
        <v/>
      </c>
      <c r="J11" s="15">
        <f>MIN(Deudas!$E$14,(U10+ROUND(U10*Deudas!$D$14/12,2)))</f>
        <v/>
      </c>
      <c r="K11" s="15">
        <f>MIN(Deudas!$E$15,(V10+ROUND(V10*Deudas!$D$15/12,2)))</f>
        <v/>
      </c>
      <c r="L11" s="15">
        <f>Deudas!$C$4+SUM(Deudas!$E$11:$E$15)-SUM(G11:K11)</f>
        <v/>
      </c>
      <c r="M11" s="15">
        <f>MIN((R10+ROUND(R10*Deudas!$D$11/12,2))-G11,MAX(0,L11))</f>
        <v/>
      </c>
      <c r="N11" s="15">
        <f>MIN((S10+ROUND(S10*Deudas!$D$12/12,2))-H11,MAX(0,L11-SUM(M11:M11)))</f>
        <v/>
      </c>
      <c r="O11" s="15">
        <f>MIN((T10+ROUND(T10*Deudas!$D$13/12,2))-I11,MAX(0,L11-SUM(M11:N11)))</f>
        <v/>
      </c>
      <c r="P11" s="15">
        <f>MIN((U10+ROUND(U10*Deudas!$D$14/12,2))-J11,MAX(0,L11-SUM(M11:O11)))</f>
        <v/>
      </c>
      <c r="Q11" s="15">
        <f>MIN((V10+ROUND(V10*Deudas!$D$15/12,2))-K11,MAX(0,L11-SUM(M11:P11)))</f>
        <v/>
      </c>
      <c r="R11" s="15">
        <f>ROUND((R10+ROUND(R10*Deudas!$D$11/12,2))-G11-M11,2)</f>
        <v/>
      </c>
      <c r="S11" s="15">
        <f>ROUND((S10+ROUND(S10*Deudas!$D$12/12,2))-H11-N11,2)</f>
        <v/>
      </c>
      <c r="T11" s="15">
        <f>ROUND((T10+ROUND(T10*Deudas!$D$13/12,2))-I11-O11,2)</f>
        <v/>
      </c>
      <c r="U11" s="15">
        <f>ROUND((U10+ROUND(U10*Deudas!$D$14/12,2))-J11-P11,2)</f>
        <v/>
      </c>
      <c r="V11" s="15">
        <f>ROUND((V10+ROUND(V10*Deudas!$D$15/12,2))-K11-Q11,2)</f>
        <v/>
      </c>
      <c r="W11" s="15">
        <f>ROUND(B11*Deudas!$D$11/12,2)+ROUND(C11*Deudas!$D$12/12,2)+ROUND(D11*Deudas!$D$13/12,2)+ROUND(E11*Deudas!$D$14/12,2)+ROUND(F11*Deudas!$D$15/12,2)</f>
        <v/>
      </c>
    </row>
    <row r="12">
      <c r="A12" s="10" t="n">
        <v>8</v>
      </c>
      <c r="B12" s="15">
        <f>R11</f>
        <v/>
      </c>
      <c r="C12" s="15">
        <f>S11</f>
        <v/>
      </c>
      <c r="D12" s="15">
        <f>T11</f>
        <v/>
      </c>
      <c r="E12" s="15">
        <f>U11</f>
        <v/>
      </c>
      <c r="F12" s="15">
        <f>V11</f>
        <v/>
      </c>
      <c r="G12" s="15">
        <f>MIN(Deudas!$E$11,(R11+ROUND(R11*Deudas!$D$11/12,2)))</f>
        <v/>
      </c>
      <c r="H12" s="15">
        <f>MIN(Deudas!$E$12,(S11+ROUND(S11*Deudas!$D$12/12,2)))</f>
        <v/>
      </c>
      <c r="I12" s="15">
        <f>MIN(Deudas!$E$13,(T11+ROUND(T11*Deudas!$D$13/12,2)))</f>
        <v/>
      </c>
      <c r="J12" s="15">
        <f>MIN(Deudas!$E$14,(U11+ROUND(U11*Deudas!$D$14/12,2)))</f>
        <v/>
      </c>
      <c r="K12" s="15">
        <f>MIN(Deudas!$E$15,(V11+ROUND(V11*Deudas!$D$15/12,2)))</f>
        <v/>
      </c>
      <c r="L12" s="15">
        <f>Deudas!$C$4+SUM(Deudas!$E$11:$E$15)-SUM(G12:K12)</f>
        <v/>
      </c>
      <c r="M12" s="15">
        <f>MIN((R11+ROUND(R11*Deudas!$D$11/12,2))-G12,MAX(0,L12))</f>
        <v/>
      </c>
      <c r="N12" s="15">
        <f>MIN((S11+ROUND(S11*Deudas!$D$12/12,2))-H12,MAX(0,L12-SUM(M12:M12)))</f>
        <v/>
      </c>
      <c r="O12" s="15">
        <f>MIN((T11+ROUND(T11*Deudas!$D$13/12,2))-I12,MAX(0,L12-SUM(M12:N12)))</f>
        <v/>
      </c>
      <c r="P12" s="15">
        <f>MIN((U11+ROUND(U11*Deudas!$D$14/12,2))-J12,MAX(0,L12-SUM(M12:O12)))</f>
        <v/>
      </c>
      <c r="Q12" s="15">
        <f>MIN((V11+ROUND(V11*Deudas!$D$15/12,2))-K12,MAX(0,L12-SUM(M12:P12)))</f>
        <v/>
      </c>
      <c r="R12" s="15">
        <f>ROUND((R11+ROUND(R11*Deudas!$D$11/12,2))-G12-M12,2)</f>
        <v/>
      </c>
      <c r="S12" s="15">
        <f>ROUND((S11+ROUND(S11*Deudas!$D$12/12,2))-H12-N12,2)</f>
        <v/>
      </c>
      <c r="T12" s="15">
        <f>ROUND((T11+ROUND(T11*Deudas!$D$13/12,2))-I12-O12,2)</f>
        <v/>
      </c>
      <c r="U12" s="15">
        <f>ROUND((U11+ROUND(U11*Deudas!$D$14/12,2))-J12-P12,2)</f>
        <v/>
      </c>
      <c r="V12" s="15">
        <f>ROUND((V11+ROUND(V11*Deudas!$D$15/12,2))-K12-Q12,2)</f>
        <v/>
      </c>
      <c r="W12" s="15">
        <f>ROUND(B12*Deudas!$D$11/12,2)+ROUND(C12*Deudas!$D$12/12,2)+ROUND(D12*Deudas!$D$13/12,2)+ROUND(E12*Deudas!$D$14/12,2)+ROUND(F12*Deudas!$D$15/12,2)</f>
        <v/>
      </c>
    </row>
    <row r="13">
      <c r="A13" s="10" t="n">
        <v>9</v>
      </c>
      <c r="B13" s="15">
        <f>R12</f>
        <v/>
      </c>
      <c r="C13" s="15">
        <f>S12</f>
        <v/>
      </c>
      <c r="D13" s="15">
        <f>T12</f>
        <v/>
      </c>
      <c r="E13" s="15">
        <f>U12</f>
        <v/>
      </c>
      <c r="F13" s="15">
        <f>V12</f>
        <v/>
      </c>
      <c r="G13" s="15">
        <f>MIN(Deudas!$E$11,(R12+ROUND(R12*Deudas!$D$11/12,2)))</f>
        <v/>
      </c>
      <c r="H13" s="15">
        <f>MIN(Deudas!$E$12,(S12+ROUND(S12*Deudas!$D$12/12,2)))</f>
        <v/>
      </c>
      <c r="I13" s="15">
        <f>MIN(Deudas!$E$13,(T12+ROUND(T12*Deudas!$D$13/12,2)))</f>
        <v/>
      </c>
      <c r="J13" s="15">
        <f>MIN(Deudas!$E$14,(U12+ROUND(U12*Deudas!$D$14/12,2)))</f>
        <v/>
      </c>
      <c r="K13" s="15">
        <f>MIN(Deudas!$E$15,(V12+ROUND(V12*Deudas!$D$15/12,2)))</f>
        <v/>
      </c>
      <c r="L13" s="15">
        <f>Deudas!$C$4+SUM(Deudas!$E$11:$E$15)-SUM(G13:K13)</f>
        <v/>
      </c>
      <c r="M13" s="15">
        <f>MIN((R12+ROUND(R12*Deudas!$D$11/12,2))-G13,MAX(0,L13))</f>
        <v/>
      </c>
      <c r="N13" s="15">
        <f>MIN((S12+ROUND(S12*Deudas!$D$12/12,2))-H13,MAX(0,L13-SUM(M13:M13)))</f>
        <v/>
      </c>
      <c r="O13" s="15">
        <f>MIN((T12+ROUND(T12*Deudas!$D$13/12,2))-I13,MAX(0,L13-SUM(M13:N13)))</f>
        <v/>
      </c>
      <c r="P13" s="15">
        <f>MIN((U12+ROUND(U12*Deudas!$D$14/12,2))-J13,MAX(0,L13-SUM(M13:O13)))</f>
        <v/>
      </c>
      <c r="Q13" s="15">
        <f>MIN((V12+ROUND(V12*Deudas!$D$15/12,2))-K13,MAX(0,L13-SUM(M13:P13)))</f>
        <v/>
      </c>
      <c r="R13" s="15">
        <f>ROUND((R12+ROUND(R12*Deudas!$D$11/12,2))-G13-M13,2)</f>
        <v/>
      </c>
      <c r="S13" s="15">
        <f>ROUND((S12+ROUND(S12*Deudas!$D$12/12,2))-H13-N13,2)</f>
        <v/>
      </c>
      <c r="T13" s="15">
        <f>ROUND((T12+ROUND(T12*Deudas!$D$13/12,2))-I13-O13,2)</f>
        <v/>
      </c>
      <c r="U13" s="15">
        <f>ROUND((U12+ROUND(U12*Deudas!$D$14/12,2))-J13-P13,2)</f>
        <v/>
      </c>
      <c r="V13" s="15">
        <f>ROUND((V12+ROUND(V12*Deudas!$D$15/12,2))-K13-Q13,2)</f>
        <v/>
      </c>
      <c r="W13" s="15">
        <f>ROUND(B13*Deudas!$D$11/12,2)+ROUND(C13*Deudas!$D$12/12,2)+ROUND(D13*Deudas!$D$13/12,2)+ROUND(E13*Deudas!$D$14/12,2)+ROUND(F13*Deudas!$D$15/12,2)</f>
        <v/>
      </c>
    </row>
    <row r="14">
      <c r="A14" s="10" t="n">
        <v>10</v>
      </c>
      <c r="B14" s="15">
        <f>R13</f>
        <v/>
      </c>
      <c r="C14" s="15">
        <f>S13</f>
        <v/>
      </c>
      <c r="D14" s="15">
        <f>T13</f>
        <v/>
      </c>
      <c r="E14" s="15">
        <f>U13</f>
        <v/>
      </c>
      <c r="F14" s="15">
        <f>V13</f>
        <v/>
      </c>
      <c r="G14" s="15">
        <f>MIN(Deudas!$E$11,(R13+ROUND(R13*Deudas!$D$11/12,2)))</f>
        <v/>
      </c>
      <c r="H14" s="15">
        <f>MIN(Deudas!$E$12,(S13+ROUND(S13*Deudas!$D$12/12,2)))</f>
        <v/>
      </c>
      <c r="I14" s="15">
        <f>MIN(Deudas!$E$13,(T13+ROUND(T13*Deudas!$D$13/12,2)))</f>
        <v/>
      </c>
      <c r="J14" s="15">
        <f>MIN(Deudas!$E$14,(U13+ROUND(U13*Deudas!$D$14/12,2)))</f>
        <v/>
      </c>
      <c r="K14" s="15">
        <f>MIN(Deudas!$E$15,(V13+ROUND(V13*Deudas!$D$15/12,2)))</f>
        <v/>
      </c>
      <c r="L14" s="15">
        <f>Deudas!$C$4+SUM(Deudas!$E$11:$E$15)-SUM(G14:K14)</f>
        <v/>
      </c>
      <c r="M14" s="15">
        <f>MIN((R13+ROUND(R13*Deudas!$D$11/12,2))-G14,MAX(0,L14))</f>
        <v/>
      </c>
      <c r="N14" s="15">
        <f>MIN((S13+ROUND(S13*Deudas!$D$12/12,2))-H14,MAX(0,L14-SUM(M14:M14)))</f>
        <v/>
      </c>
      <c r="O14" s="15">
        <f>MIN((T13+ROUND(T13*Deudas!$D$13/12,2))-I14,MAX(0,L14-SUM(M14:N14)))</f>
        <v/>
      </c>
      <c r="P14" s="15">
        <f>MIN((U13+ROUND(U13*Deudas!$D$14/12,2))-J14,MAX(0,L14-SUM(M14:O14)))</f>
        <v/>
      </c>
      <c r="Q14" s="15">
        <f>MIN((V13+ROUND(V13*Deudas!$D$15/12,2))-K14,MAX(0,L14-SUM(M14:P14)))</f>
        <v/>
      </c>
      <c r="R14" s="15">
        <f>ROUND((R13+ROUND(R13*Deudas!$D$11/12,2))-G14-M14,2)</f>
        <v/>
      </c>
      <c r="S14" s="15">
        <f>ROUND((S13+ROUND(S13*Deudas!$D$12/12,2))-H14-N14,2)</f>
        <v/>
      </c>
      <c r="T14" s="15">
        <f>ROUND((T13+ROUND(T13*Deudas!$D$13/12,2))-I14-O14,2)</f>
        <v/>
      </c>
      <c r="U14" s="15">
        <f>ROUND((U13+ROUND(U13*Deudas!$D$14/12,2))-J14-P14,2)</f>
        <v/>
      </c>
      <c r="V14" s="15">
        <f>ROUND((V13+ROUND(V13*Deudas!$D$15/12,2))-K14-Q14,2)</f>
        <v/>
      </c>
      <c r="W14" s="15">
        <f>ROUND(B14*Deudas!$D$11/12,2)+ROUND(C14*Deudas!$D$12/12,2)+ROUND(D14*Deudas!$D$13/12,2)+ROUND(E14*Deudas!$D$14/12,2)+ROUND(F14*Deudas!$D$15/12,2)</f>
        <v/>
      </c>
    </row>
    <row r="15">
      <c r="A15" s="10" t="n">
        <v>11</v>
      </c>
      <c r="B15" s="15">
        <f>R14</f>
        <v/>
      </c>
      <c r="C15" s="15">
        <f>S14</f>
        <v/>
      </c>
      <c r="D15" s="15">
        <f>T14</f>
        <v/>
      </c>
      <c r="E15" s="15">
        <f>U14</f>
        <v/>
      </c>
      <c r="F15" s="15">
        <f>V14</f>
        <v/>
      </c>
      <c r="G15" s="15">
        <f>MIN(Deudas!$E$11,(R14+ROUND(R14*Deudas!$D$11/12,2)))</f>
        <v/>
      </c>
      <c r="H15" s="15">
        <f>MIN(Deudas!$E$12,(S14+ROUND(S14*Deudas!$D$12/12,2)))</f>
        <v/>
      </c>
      <c r="I15" s="15">
        <f>MIN(Deudas!$E$13,(T14+ROUND(T14*Deudas!$D$13/12,2)))</f>
        <v/>
      </c>
      <c r="J15" s="15">
        <f>MIN(Deudas!$E$14,(U14+ROUND(U14*Deudas!$D$14/12,2)))</f>
        <v/>
      </c>
      <c r="K15" s="15">
        <f>MIN(Deudas!$E$15,(V14+ROUND(V14*Deudas!$D$15/12,2)))</f>
        <v/>
      </c>
      <c r="L15" s="15">
        <f>Deudas!$C$4+SUM(Deudas!$E$11:$E$15)-SUM(G15:K15)</f>
        <v/>
      </c>
      <c r="M15" s="15">
        <f>MIN((R14+ROUND(R14*Deudas!$D$11/12,2))-G15,MAX(0,L15))</f>
        <v/>
      </c>
      <c r="N15" s="15">
        <f>MIN((S14+ROUND(S14*Deudas!$D$12/12,2))-H15,MAX(0,L15-SUM(M15:M15)))</f>
        <v/>
      </c>
      <c r="O15" s="15">
        <f>MIN((T14+ROUND(T14*Deudas!$D$13/12,2))-I15,MAX(0,L15-SUM(M15:N15)))</f>
        <v/>
      </c>
      <c r="P15" s="15">
        <f>MIN((U14+ROUND(U14*Deudas!$D$14/12,2))-J15,MAX(0,L15-SUM(M15:O15)))</f>
        <v/>
      </c>
      <c r="Q15" s="15">
        <f>MIN((V14+ROUND(V14*Deudas!$D$15/12,2))-K15,MAX(0,L15-SUM(M15:P15)))</f>
        <v/>
      </c>
      <c r="R15" s="15">
        <f>ROUND((R14+ROUND(R14*Deudas!$D$11/12,2))-G15-M15,2)</f>
        <v/>
      </c>
      <c r="S15" s="15">
        <f>ROUND((S14+ROUND(S14*Deudas!$D$12/12,2))-H15-N15,2)</f>
        <v/>
      </c>
      <c r="T15" s="15">
        <f>ROUND((T14+ROUND(T14*Deudas!$D$13/12,2))-I15-O15,2)</f>
        <v/>
      </c>
      <c r="U15" s="15">
        <f>ROUND((U14+ROUND(U14*Deudas!$D$14/12,2))-J15-P15,2)</f>
        <v/>
      </c>
      <c r="V15" s="15">
        <f>ROUND((V14+ROUND(V14*Deudas!$D$15/12,2))-K15-Q15,2)</f>
        <v/>
      </c>
      <c r="W15" s="15">
        <f>ROUND(B15*Deudas!$D$11/12,2)+ROUND(C15*Deudas!$D$12/12,2)+ROUND(D15*Deudas!$D$13/12,2)+ROUND(E15*Deudas!$D$14/12,2)+ROUND(F15*Deudas!$D$15/12,2)</f>
        <v/>
      </c>
    </row>
    <row r="16">
      <c r="A16" s="10" t="n">
        <v>12</v>
      </c>
      <c r="B16" s="15">
        <f>R15</f>
        <v/>
      </c>
      <c r="C16" s="15">
        <f>S15</f>
        <v/>
      </c>
      <c r="D16" s="15">
        <f>T15</f>
        <v/>
      </c>
      <c r="E16" s="15">
        <f>U15</f>
        <v/>
      </c>
      <c r="F16" s="15">
        <f>V15</f>
        <v/>
      </c>
      <c r="G16" s="15">
        <f>MIN(Deudas!$E$11,(R15+ROUND(R15*Deudas!$D$11/12,2)))</f>
        <v/>
      </c>
      <c r="H16" s="15">
        <f>MIN(Deudas!$E$12,(S15+ROUND(S15*Deudas!$D$12/12,2)))</f>
        <v/>
      </c>
      <c r="I16" s="15">
        <f>MIN(Deudas!$E$13,(T15+ROUND(T15*Deudas!$D$13/12,2)))</f>
        <v/>
      </c>
      <c r="J16" s="15">
        <f>MIN(Deudas!$E$14,(U15+ROUND(U15*Deudas!$D$14/12,2)))</f>
        <v/>
      </c>
      <c r="K16" s="15">
        <f>MIN(Deudas!$E$15,(V15+ROUND(V15*Deudas!$D$15/12,2)))</f>
        <v/>
      </c>
      <c r="L16" s="15">
        <f>Deudas!$C$4+SUM(Deudas!$E$11:$E$15)-SUM(G16:K16)</f>
        <v/>
      </c>
      <c r="M16" s="15">
        <f>MIN((R15+ROUND(R15*Deudas!$D$11/12,2))-G16,MAX(0,L16))</f>
        <v/>
      </c>
      <c r="N16" s="15">
        <f>MIN((S15+ROUND(S15*Deudas!$D$12/12,2))-H16,MAX(0,L16-SUM(M16:M16)))</f>
        <v/>
      </c>
      <c r="O16" s="15">
        <f>MIN((T15+ROUND(T15*Deudas!$D$13/12,2))-I16,MAX(0,L16-SUM(M16:N16)))</f>
        <v/>
      </c>
      <c r="P16" s="15">
        <f>MIN((U15+ROUND(U15*Deudas!$D$14/12,2))-J16,MAX(0,L16-SUM(M16:O16)))</f>
        <v/>
      </c>
      <c r="Q16" s="15">
        <f>MIN((V15+ROUND(V15*Deudas!$D$15/12,2))-K16,MAX(0,L16-SUM(M16:P16)))</f>
        <v/>
      </c>
      <c r="R16" s="15">
        <f>ROUND((R15+ROUND(R15*Deudas!$D$11/12,2))-G16-M16,2)</f>
        <v/>
      </c>
      <c r="S16" s="15">
        <f>ROUND((S15+ROUND(S15*Deudas!$D$12/12,2))-H16-N16,2)</f>
        <v/>
      </c>
      <c r="T16" s="15">
        <f>ROUND((T15+ROUND(T15*Deudas!$D$13/12,2))-I16-O16,2)</f>
        <v/>
      </c>
      <c r="U16" s="15">
        <f>ROUND((U15+ROUND(U15*Deudas!$D$14/12,2))-J16-P16,2)</f>
        <v/>
      </c>
      <c r="V16" s="15">
        <f>ROUND((V15+ROUND(V15*Deudas!$D$15/12,2))-K16-Q16,2)</f>
        <v/>
      </c>
      <c r="W16" s="15">
        <f>ROUND(B16*Deudas!$D$11/12,2)+ROUND(C16*Deudas!$D$12/12,2)+ROUND(D16*Deudas!$D$13/12,2)+ROUND(E16*Deudas!$D$14/12,2)+ROUND(F16*Deudas!$D$15/12,2)</f>
        <v/>
      </c>
    </row>
    <row r="17">
      <c r="A17" s="10" t="n">
        <v>13</v>
      </c>
      <c r="B17" s="15">
        <f>R16</f>
        <v/>
      </c>
      <c r="C17" s="15">
        <f>S16</f>
        <v/>
      </c>
      <c r="D17" s="15">
        <f>T16</f>
        <v/>
      </c>
      <c r="E17" s="15">
        <f>U16</f>
        <v/>
      </c>
      <c r="F17" s="15">
        <f>V16</f>
        <v/>
      </c>
      <c r="G17" s="15">
        <f>MIN(Deudas!$E$11,(R16+ROUND(R16*Deudas!$D$11/12,2)))</f>
        <v/>
      </c>
      <c r="H17" s="15">
        <f>MIN(Deudas!$E$12,(S16+ROUND(S16*Deudas!$D$12/12,2)))</f>
        <v/>
      </c>
      <c r="I17" s="15">
        <f>MIN(Deudas!$E$13,(T16+ROUND(T16*Deudas!$D$13/12,2)))</f>
        <v/>
      </c>
      <c r="J17" s="15">
        <f>MIN(Deudas!$E$14,(U16+ROUND(U16*Deudas!$D$14/12,2)))</f>
        <v/>
      </c>
      <c r="K17" s="15">
        <f>MIN(Deudas!$E$15,(V16+ROUND(V16*Deudas!$D$15/12,2)))</f>
        <v/>
      </c>
      <c r="L17" s="15">
        <f>Deudas!$C$4+SUM(Deudas!$E$11:$E$15)-SUM(G17:K17)</f>
        <v/>
      </c>
      <c r="M17" s="15">
        <f>MIN((R16+ROUND(R16*Deudas!$D$11/12,2))-G17,MAX(0,L17))</f>
        <v/>
      </c>
      <c r="N17" s="15">
        <f>MIN((S16+ROUND(S16*Deudas!$D$12/12,2))-H17,MAX(0,L17-SUM(M17:M17)))</f>
        <v/>
      </c>
      <c r="O17" s="15">
        <f>MIN((T16+ROUND(T16*Deudas!$D$13/12,2))-I17,MAX(0,L17-SUM(M17:N17)))</f>
        <v/>
      </c>
      <c r="P17" s="15">
        <f>MIN((U16+ROUND(U16*Deudas!$D$14/12,2))-J17,MAX(0,L17-SUM(M17:O17)))</f>
        <v/>
      </c>
      <c r="Q17" s="15">
        <f>MIN((V16+ROUND(V16*Deudas!$D$15/12,2))-K17,MAX(0,L17-SUM(M17:P17)))</f>
        <v/>
      </c>
      <c r="R17" s="15">
        <f>ROUND((R16+ROUND(R16*Deudas!$D$11/12,2))-G17-M17,2)</f>
        <v/>
      </c>
      <c r="S17" s="15">
        <f>ROUND((S16+ROUND(S16*Deudas!$D$12/12,2))-H17-N17,2)</f>
        <v/>
      </c>
      <c r="T17" s="15">
        <f>ROUND((T16+ROUND(T16*Deudas!$D$13/12,2))-I17-O17,2)</f>
        <v/>
      </c>
      <c r="U17" s="15">
        <f>ROUND((U16+ROUND(U16*Deudas!$D$14/12,2))-J17-P17,2)</f>
        <v/>
      </c>
      <c r="V17" s="15">
        <f>ROUND((V16+ROUND(V16*Deudas!$D$15/12,2))-K17-Q17,2)</f>
        <v/>
      </c>
      <c r="W17" s="15">
        <f>ROUND(B17*Deudas!$D$11/12,2)+ROUND(C17*Deudas!$D$12/12,2)+ROUND(D17*Deudas!$D$13/12,2)+ROUND(E17*Deudas!$D$14/12,2)+ROUND(F17*Deudas!$D$15/12,2)</f>
        <v/>
      </c>
    </row>
    <row r="18">
      <c r="A18" s="10" t="n">
        <v>14</v>
      </c>
      <c r="B18" s="15">
        <f>R17</f>
        <v/>
      </c>
      <c r="C18" s="15">
        <f>S17</f>
        <v/>
      </c>
      <c r="D18" s="15">
        <f>T17</f>
        <v/>
      </c>
      <c r="E18" s="15">
        <f>U17</f>
        <v/>
      </c>
      <c r="F18" s="15">
        <f>V17</f>
        <v/>
      </c>
      <c r="G18" s="15">
        <f>MIN(Deudas!$E$11,(R17+ROUND(R17*Deudas!$D$11/12,2)))</f>
        <v/>
      </c>
      <c r="H18" s="15">
        <f>MIN(Deudas!$E$12,(S17+ROUND(S17*Deudas!$D$12/12,2)))</f>
        <v/>
      </c>
      <c r="I18" s="15">
        <f>MIN(Deudas!$E$13,(T17+ROUND(T17*Deudas!$D$13/12,2)))</f>
        <v/>
      </c>
      <c r="J18" s="15">
        <f>MIN(Deudas!$E$14,(U17+ROUND(U17*Deudas!$D$14/12,2)))</f>
        <v/>
      </c>
      <c r="K18" s="15">
        <f>MIN(Deudas!$E$15,(V17+ROUND(V17*Deudas!$D$15/12,2)))</f>
        <v/>
      </c>
      <c r="L18" s="15">
        <f>Deudas!$C$4+SUM(Deudas!$E$11:$E$15)-SUM(G18:K18)</f>
        <v/>
      </c>
      <c r="M18" s="15">
        <f>MIN((R17+ROUND(R17*Deudas!$D$11/12,2))-G18,MAX(0,L18))</f>
        <v/>
      </c>
      <c r="N18" s="15">
        <f>MIN((S17+ROUND(S17*Deudas!$D$12/12,2))-H18,MAX(0,L18-SUM(M18:M18)))</f>
        <v/>
      </c>
      <c r="O18" s="15">
        <f>MIN((T17+ROUND(T17*Deudas!$D$13/12,2))-I18,MAX(0,L18-SUM(M18:N18)))</f>
        <v/>
      </c>
      <c r="P18" s="15">
        <f>MIN((U17+ROUND(U17*Deudas!$D$14/12,2))-J18,MAX(0,L18-SUM(M18:O18)))</f>
        <v/>
      </c>
      <c r="Q18" s="15">
        <f>MIN((V17+ROUND(V17*Deudas!$D$15/12,2))-K18,MAX(0,L18-SUM(M18:P18)))</f>
        <v/>
      </c>
      <c r="R18" s="15">
        <f>ROUND((R17+ROUND(R17*Deudas!$D$11/12,2))-G18-M18,2)</f>
        <v/>
      </c>
      <c r="S18" s="15">
        <f>ROUND((S17+ROUND(S17*Deudas!$D$12/12,2))-H18-N18,2)</f>
        <v/>
      </c>
      <c r="T18" s="15">
        <f>ROUND((T17+ROUND(T17*Deudas!$D$13/12,2))-I18-O18,2)</f>
        <v/>
      </c>
      <c r="U18" s="15">
        <f>ROUND((U17+ROUND(U17*Deudas!$D$14/12,2))-J18-P18,2)</f>
        <v/>
      </c>
      <c r="V18" s="15">
        <f>ROUND((V17+ROUND(V17*Deudas!$D$15/12,2))-K18-Q18,2)</f>
        <v/>
      </c>
      <c r="W18" s="15">
        <f>ROUND(B18*Deudas!$D$11/12,2)+ROUND(C18*Deudas!$D$12/12,2)+ROUND(D18*Deudas!$D$13/12,2)+ROUND(E18*Deudas!$D$14/12,2)+ROUND(F18*Deudas!$D$15/12,2)</f>
        <v/>
      </c>
    </row>
    <row r="19">
      <c r="A19" s="10" t="n">
        <v>15</v>
      </c>
      <c r="B19" s="15">
        <f>R18</f>
        <v/>
      </c>
      <c r="C19" s="15">
        <f>S18</f>
        <v/>
      </c>
      <c r="D19" s="15">
        <f>T18</f>
        <v/>
      </c>
      <c r="E19" s="15">
        <f>U18</f>
        <v/>
      </c>
      <c r="F19" s="15">
        <f>V18</f>
        <v/>
      </c>
      <c r="G19" s="15">
        <f>MIN(Deudas!$E$11,(R18+ROUND(R18*Deudas!$D$11/12,2)))</f>
        <v/>
      </c>
      <c r="H19" s="15">
        <f>MIN(Deudas!$E$12,(S18+ROUND(S18*Deudas!$D$12/12,2)))</f>
        <v/>
      </c>
      <c r="I19" s="15">
        <f>MIN(Deudas!$E$13,(T18+ROUND(T18*Deudas!$D$13/12,2)))</f>
        <v/>
      </c>
      <c r="J19" s="15">
        <f>MIN(Deudas!$E$14,(U18+ROUND(U18*Deudas!$D$14/12,2)))</f>
        <v/>
      </c>
      <c r="K19" s="15">
        <f>MIN(Deudas!$E$15,(V18+ROUND(V18*Deudas!$D$15/12,2)))</f>
        <v/>
      </c>
      <c r="L19" s="15">
        <f>Deudas!$C$4+SUM(Deudas!$E$11:$E$15)-SUM(G19:K19)</f>
        <v/>
      </c>
      <c r="M19" s="15">
        <f>MIN((R18+ROUND(R18*Deudas!$D$11/12,2))-G19,MAX(0,L19))</f>
        <v/>
      </c>
      <c r="N19" s="15">
        <f>MIN((S18+ROUND(S18*Deudas!$D$12/12,2))-H19,MAX(0,L19-SUM(M19:M19)))</f>
        <v/>
      </c>
      <c r="O19" s="15">
        <f>MIN((T18+ROUND(T18*Deudas!$D$13/12,2))-I19,MAX(0,L19-SUM(M19:N19)))</f>
        <v/>
      </c>
      <c r="P19" s="15">
        <f>MIN((U18+ROUND(U18*Deudas!$D$14/12,2))-J19,MAX(0,L19-SUM(M19:O19)))</f>
        <v/>
      </c>
      <c r="Q19" s="15">
        <f>MIN((V18+ROUND(V18*Deudas!$D$15/12,2))-K19,MAX(0,L19-SUM(M19:P19)))</f>
        <v/>
      </c>
      <c r="R19" s="15">
        <f>ROUND((R18+ROUND(R18*Deudas!$D$11/12,2))-G19-M19,2)</f>
        <v/>
      </c>
      <c r="S19" s="15">
        <f>ROUND((S18+ROUND(S18*Deudas!$D$12/12,2))-H19-N19,2)</f>
        <v/>
      </c>
      <c r="T19" s="15">
        <f>ROUND((T18+ROUND(T18*Deudas!$D$13/12,2))-I19-O19,2)</f>
        <v/>
      </c>
      <c r="U19" s="15">
        <f>ROUND((U18+ROUND(U18*Deudas!$D$14/12,2))-J19-P19,2)</f>
        <v/>
      </c>
      <c r="V19" s="15">
        <f>ROUND((V18+ROUND(V18*Deudas!$D$15/12,2))-K19-Q19,2)</f>
        <v/>
      </c>
      <c r="W19" s="15">
        <f>ROUND(B19*Deudas!$D$11/12,2)+ROUND(C19*Deudas!$D$12/12,2)+ROUND(D19*Deudas!$D$13/12,2)+ROUND(E19*Deudas!$D$14/12,2)+ROUND(F19*Deudas!$D$15/12,2)</f>
        <v/>
      </c>
    </row>
    <row r="20">
      <c r="A20" s="10" t="n">
        <v>16</v>
      </c>
      <c r="B20" s="15">
        <f>R19</f>
        <v/>
      </c>
      <c r="C20" s="15">
        <f>S19</f>
        <v/>
      </c>
      <c r="D20" s="15">
        <f>T19</f>
        <v/>
      </c>
      <c r="E20" s="15">
        <f>U19</f>
        <v/>
      </c>
      <c r="F20" s="15">
        <f>V19</f>
        <v/>
      </c>
      <c r="G20" s="15">
        <f>MIN(Deudas!$E$11,(R19+ROUND(R19*Deudas!$D$11/12,2)))</f>
        <v/>
      </c>
      <c r="H20" s="15">
        <f>MIN(Deudas!$E$12,(S19+ROUND(S19*Deudas!$D$12/12,2)))</f>
        <v/>
      </c>
      <c r="I20" s="15">
        <f>MIN(Deudas!$E$13,(T19+ROUND(T19*Deudas!$D$13/12,2)))</f>
        <v/>
      </c>
      <c r="J20" s="15">
        <f>MIN(Deudas!$E$14,(U19+ROUND(U19*Deudas!$D$14/12,2)))</f>
        <v/>
      </c>
      <c r="K20" s="15">
        <f>MIN(Deudas!$E$15,(V19+ROUND(V19*Deudas!$D$15/12,2)))</f>
        <v/>
      </c>
      <c r="L20" s="15">
        <f>Deudas!$C$4+SUM(Deudas!$E$11:$E$15)-SUM(G20:K20)</f>
        <v/>
      </c>
      <c r="M20" s="15">
        <f>MIN((R19+ROUND(R19*Deudas!$D$11/12,2))-G20,MAX(0,L20))</f>
        <v/>
      </c>
      <c r="N20" s="15">
        <f>MIN((S19+ROUND(S19*Deudas!$D$12/12,2))-H20,MAX(0,L20-SUM(M20:M20)))</f>
        <v/>
      </c>
      <c r="O20" s="15">
        <f>MIN((T19+ROUND(T19*Deudas!$D$13/12,2))-I20,MAX(0,L20-SUM(M20:N20)))</f>
        <v/>
      </c>
      <c r="P20" s="15">
        <f>MIN((U19+ROUND(U19*Deudas!$D$14/12,2))-J20,MAX(0,L20-SUM(M20:O20)))</f>
        <v/>
      </c>
      <c r="Q20" s="15">
        <f>MIN((V19+ROUND(V19*Deudas!$D$15/12,2))-K20,MAX(0,L20-SUM(M20:P20)))</f>
        <v/>
      </c>
      <c r="R20" s="15">
        <f>ROUND((R19+ROUND(R19*Deudas!$D$11/12,2))-G20-M20,2)</f>
        <v/>
      </c>
      <c r="S20" s="15">
        <f>ROUND((S19+ROUND(S19*Deudas!$D$12/12,2))-H20-N20,2)</f>
        <v/>
      </c>
      <c r="T20" s="15">
        <f>ROUND((T19+ROUND(T19*Deudas!$D$13/12,2))-I20-O20,2)</f>
        <v/>
      </c>
      <c r="U20" s="15">
        <f>ROUND((U19+ROUND(U19*Deudas!$D$14/12,2))-J20-P20,2)</f>
        <v/>
      </c>
      <c r="V20" s="15">
        <f>ROUND((V19+ROUND(V19*Deudas!$D$15/12,2))-K20-Q20,2)</f>
        <v/>
      </c>
      <c r="W20" s="15">
        <f>ROUND(B20*Deudas!$D$11/12,2)+ROUND(C20*Deudas!$D$12/12,2)+ROUND(D20*Deudas!$D$13/12,2)+ROUND(E20*Deudas!$D$14/12,2)+ROUND(F20*Deudas!$D$15/12,2)</f>
        <v/>
      </c>
    </row>
    <row r="21">
      <c r="A21" s="10" t="n">
        <v>17</v>
      </c>
      <c r="B21" s="15">
        <f>R20</f>
        <v/>
      </c>
      <c r="C21" s="15">
        <f>S20</f>
        <v/>
      </c>
      <c r="D21" s="15">
        <f>T20</f>
        <v/>
      </c>
      <c r="E21" s="15">
        <f>U20</f>
        <v/>
      </c>
      <c r="F21" s="15">
        <f>V20</f>
        <v/>
      </c>
      <c r="G21" s="15">
        <f>MIN(Deudas!$E$11,(R20+ROUND(R20*Deudas!$D$11/12,2)))</f>
        <v/>
      </c>
      <c r="H21" s="15">
        <f>MIN(Deudas!$E$12,(S20+ROUND(S20*Deudas!$D$12/12,2)))</f>
        <v/>
      </c>
      <c r="I21" s="15">
        <f>MIN(Deudas!$E$13,(T20+ROUND(T20*Deudas!$D$13/12,2)))</f>
        <v/>
      </c>
      <c r="J21" s="15">
        <f>MIN(Deudas!$E$14,(U20+ROUND(U20*Deudas!$D$14/12,2)))</f>
        <v/>
      </c>
      <c r="K21" s="15">
        <f>MIN(Deudas!$E$15,(V20+ROUND(V20*Deudas!$D$15/12,2)))</f>
        <v/>
      </c>
      <c r="L21" s="15">
        <f>Deudas!$C$4+SUM(Deudas!$E$11:$E$15)-SUM(G21:K21)</f>
        <v/>
      </c>
      <c r="M21" s="15">
        <f>MIN((R20+ROUND(R20*Deudas!$D$11/12,2))-G21,MAX(0,L21))</f>
        <v/>
      </c>
      <c r="N21" s="15">
        <f>MIN((S20+ROUND(S20*Deudas!$D$12/12,2))-H21,MAX(0,L21-SUM(M21:M21)))</f>
        <v/>
      </c>
      <c r="O21" s="15">
        <f>MIN((T20+ROUND(T20*Deudas!$D$13/12,2))-I21,MAX(0,L21-SUM(M21:N21)))</f>
        <v/>
      </c>
      <c r="P21" s="15">
        <f>MIN((U20+ROUND(U20*Deudas!$D$14/12,2))-J21,MAX(0,L21-SUM(M21:O21)))</f>
        <v/>
      </c>
      <c r="Q21" s="15">
        <f>MIN((V20+ROUND(V20*Deudas!$D$15/12,2))-K21,MAX(0,L21-SUM(M21:P21)))</f>
        <v/>
      </c>
      <c r="R21" s="15">
        <f>ROUND((R20+ROUND(R20*Deudas!$D$11/12,2))-G21-M21,2)</f>
        <v/>
      </c>
      <c r="S21" s="15">
        <f>ROUND((S20+ROUND(S20*Deudas!$D$12/12,2))-H21-N21,2)</f>
        <v/>
      </c>
      <c r="T21" s="15">
        <f>ROUND((T20+ROUND(T20*Deudas!$D$13/12,2))-I21-O21,2)</f>
        <v/>
      </c>
      <c r="U21" s="15">
        <f>ROUND((U20+ROUND(U20*Deudas!$D$14/12,2))-J21-P21,2)</f>
        <v/>
      </c>
      <c r="V21" s="15">
        <f>ROUND((V20+ROUND(V20*Deudas!$D$15/12,2))-K21-Q21,2)</f>
        <v/>
      </c>
      <c r="W21" s="15">
        <f>ROUND(B21*Deudas!$D$11/12,2)+ROUND(C21*Deudas!$D$12/12,2)+ROUND(D21*Deudas!$D$13/12,2)+ROUND(E21*Deudas!$D$14/12,2)+ROUND(F21*Deudas!$D$15/12,2)</f>
        <v/>
      </c>
    </row>
    <row r="22">
      <c r="A22" s="10" t="n">
        <v>18</v>
      </c>
      <c r="B22" s="15">
        <f>R21</f>
        <v/>
      </c>
      <c r="C22" s="15">
        <f>S21</f>
        <v/>
      </c>
      <c r="D22" s="15">
        <f>T21</f>
        <v/>
      </c>
      <c r="E22" s="15">
        <f>U21</f>
        <v/>
      </c>
      <c r="F22" s="15">
        <f>V21</f>
        <v/>
      </c>
      <c r="G22" s="15">
        <f>MIN(Deudas!$E$11,(R21+ROUND(R21*Deudas!$D$11/12,2)))</f>
        <v/>
      </c>
      <c r="H22" s="15">
        <f>MIN(Deudas!$E$12,(S21+ROUND(S21*Deudas!$D$12/12,2)))</f>
        <v/>
      </c>
      <c r="I22" s="15">
        <f>MIN(Deudas!$E$13,(T21+ROUND(T21*Deudas!$D$13/12,2)))</f>
        <v/>
      </c>
      <c r="J22" s="15">
        <f>MIN(Deudas!$E$14,(U21+ROUND(U21*Deudas!$D$14/12,2)))</f>
        <v/>
      </c>
      <c r="K22" s="15">
        <f>MIN(Deudas!$E$15,(V21+ROUND(V21*Deudas!$D$15/12,2)))</f>
        <v/>
      </c>
      <c r="L22" s="15">
        <f>Deudas!$C$4+SUM(Deudas!$E$11:$E$15)-SUM(G22:K22)</f>
        <v/>
      </c>
      <c r="M22" s="15">
        <f>MIN((R21+ROUND(R21*Deudas!$D$11/12,2))-G22,MAX(0,L22))</f>
        <v/>
      </c>
      <c r="N22" s="15">
        <f>MIN((S21+ROUND(S21*Deudas!$D$12/12,2))-H22,MAX(0,L22-SUM(M22:M22)))</f>
        <v/>
      </c>
      <c r="O22" s="15">
        <f>MIN((T21+ROUND(T21*Deudas!$D$13/12,2))-I22,MAX(0,L22-SUM(M22:N22)))</f>
        <v/>
      </c>
      <c r="P22" s="15">
        <f>MIN((U21+ROUND(U21*Deudas!$D$14/12,2))-J22,MAX(0,L22-SUM(M22:O22)))</f>
        <v/>
      </c>
      <c r="Q22" s="15">
        <f>MIN((V21+ROUND(V21*Deudas!$D$15/12,2))-K22,MAX(0,L22-SUM(M22:P22)))</f>
        <v/>
      </c>
      <c r="R22" s="15">
        <f>ROUND((R21+ROUND(R21*Deudas!$D$11/12,2))-G22-M22,2)</f>
        <v/>
      </c>
      <c r="S22" s="15">
        <f>ROUND((S21+ROUND(S21*Deudas!$D$12/12,2))-H22-N22,2)</f>
        <v/>
      </c>
      <c r="T22" s="15">
        <f>ROUND((T21+ROUND(T21*Deudas!$D$13/12,2))-I22-O22,2)</f>
        <v/>
      </c>
      <c r="U22" s="15">
        <f>ROUND((U21+ROUND(U21*Deudas!$D$14/12,2))-J22-P22,2)</f>
        <v/>
      </c>
      <c r="V22" s="15">
        <f>ROUND((V21+ROUND(V21*Deudas!$D$15/12,2))-K22-Q22,2)</f>
        <v/>
      </c>
      <c r="W22" s="15">
        <f>ROUND(B22*Deudas!$D$11/12,2)+ROUND(C22*Deudas!$D$12/12,2)+ROUND(D22*Deudas!$D$13/12,2)+ROUND(E22*Deudas!$D$14/12,2)+ROUND(F22*Deudas!$D$15/12,2)</f>
        <v/>
      </c>
    </row>
    <row r="23">
      <c r="A23" s="10" t="n">
        <v>19</v>
      </c>
      <c r="B23" s="15">
        <f>R22</f>
        <v/>
      </c>
      <c r="C23" s="15">
        <f>S22</f>
        <v/>
      </c>
      <c r="D23" s="15">
        <f>T22</f>
        <v/>
      </c>
      <c r="E23" s="15">
        <f>U22</f>
        <v/>
      </c>
      <c r="F23" s="15">
        <f>V22</f>
        <v/>
      </c>
      <c r="G23" s="15">
        <f>MIN(Deudas!$E$11,(R22+ROUND(R22*Deudas!$D$11/12,2)))</f>
        <v/>
      </c>
      <c r="H23" s="15">
        <f>MIN(Deudas!$E$12,(S22+ROUND(S22*Deudas!$D$12/12,2)))</f>
        <v/>
      </c>
      <c r="I23" s="15">
        <f>MIN(Deudas!$E$13,(T22+ROUND(T22*Deudas!$D$13/12,2)))</f>
        <v/>
      </c>
      <c r="J23" s="15">
        <f>MIN(Deudas!$E$14,(U22+ROUND(U22*Deudas!$D$14/12,2)))</f>
        <v/>
      </c>
      <c r="K23" s="15">
        <f>MIN(Deudas!$E$15,(V22+ROUND(V22*Deudas!$D$15/12,2)))</f>
        <v/>
      </c>
      <c r="L23" s="15">
        <f>Deudas!$C$4+SUM(Deudas!$E$11:$E$15)-SUM(G23:K23)</f>
        <v/>
      </c>
      <c r="M23" s="15">
        <f>MIN((R22+ROUND(R22*Deudas!$D$11/12,2))-G23,MAX(0,L23))</f>
        <v/>
      </c>
      <c r="N23" s="15">
        <f>MIN((S22+ROUND(S22*Deudas!$D$12/12,2))-H23,MAX(0,L23-SUM(M23:M23)))</f>
        <v/>
      </c>
      <c r="O23" s="15">
        <f>MIN((T22+ROUND(T22*Deudas!$D$13/12,2))-I23,MAX(0,L23-SUM(M23:N23)))</f>
        <v/>
      </c>
      <c r="P23" s="15">
        <f>MIN((U22+ROUND(U22*Deudas!$D$14/12,2))-J23,MAX(0,L23-SUM(M23:O23)))</f>
        <v/>
      </c>
      <c r="Q23" s="15">
        <f>MIN((V22+ROUND(V22*Deudas!$D$15/12,2))-K23,MAX(0,L23-SUM(M23:P23)))</f>
        <v/>
      </c>
      <c r="R23" s="15">
        <f>ROUND((R22+ROUND(R22*Deudas!$D$11/12,2))-G23-M23,2)</f>
        <v/>
      </c>
      <c r="S23" s="15">
        <f>ROUND((S22+ROUND(S22*Deudas!$D$12/12,2))-H23-N23,2)</f>
        <v/>
      </c>
      <c r="T23" s="15">
        <f>ROUND((T22+ROUND(T22*Deudas!$D$13/12,2))-I23-O23,2)</f>
        <v/>
      </c>
      <c r="U23" s="15">
        <f>ROUND((U22+ROUND(U22*Deudas!$D$14/12,2))-J23-P23,2)</f>
        <v/>
      </c>
      <c r="V23" s="15">
        <f>ROUND((V22+ROUND(V22*Deudas!$D$15/12,2))-K23-Q23,2)</f>
        <v/>
      </c>
      <c r="W23" s="15">
        <f>ROUND(B23*Deudas!$D$11/12,2)+ROUND(C23*Deudas!$D$12/12,2)+ROUND(D23*Deudas!$D$13/12,2)+ROUND(E23*Deudas!$D$14/12,2)+ROUND(F23*Deudas!$D$15/12,2)</f>
        <v/>
      </c>
    </row>
    <row r="24">
      <c r="A24" s="10" t="n">
        <v>20</v>
      </c>
      <c r="B24" s="15">
        <f>R23</f>
        <v/>
      </c>
      <c r="C24" s="15">
        <f>S23</f>
        <v/>
      </c>
      <c r="D24" s="15">
        <f>T23</f>
        <v/>
      </c>
      <c r="E24" s="15">
        <f>U23</f>
        <v/>
      </c>
      <c r="F24" s="15">
        <f>V23</f>
        <v/>
      </c>
      <c r="G24" s="15">
        <f>MIN(Deudas!$E$11,(R23+ROUND(R23*Deudas!$D$11/12,2)))</f>
        <v/>
      </c>
      <c r="H24" s="15">
        <f>MIN(Deudas!$E$12,(S23+ROUND(S23*Deudas!$D$12/12,2)))</f>
        <v/>
      </c>
      <c r="I24" s="15">
        <f>MIN(Deudas!$E$13,(T23+ROUND(T23*Deudas!$D$13/12,2)))</f>
        <v/>
      </c>
      <c r="J24" s="15">
        <f>MIN(Deudas!$E$14,(U23+ROUND(U23*Deudas!$D$14/12,2)))</f>
        <v/>
      </c>
      <c r="K24" s="15">
        <f>MIN(Deudas!$E$15,(V23+ROUND(V23*Deudas!$D$15/12,2)))</f>
        <v/>
      </c>
      <c r="L24" s="15">
        <f>Deudas!$C$4+SUM(Deudas!$E$11:$E$15)-SUM(G24:K24)</f>
        <v/>
      </c>
      <c r="M24" s="15">
        <f>MIN((R23+ROUND(R23*Deudas!$D$11/12,2))-G24,MAX(0,L24))</f>
        <v/>
      </c>
      <c r="N24" s="15">
        <f>MIN((S23+ROUND(S23*Deudas!$D$12/12,2))-H24,MAX(0,L24-SUM(M24:M24)))</f>
        <v/>
      </c>
      <c r="O24" s="15">
        <f>MIN((T23+ROUND(T23*Deudas!$D$13/12,2))-I24,MAX(0,L24-SUM(M24:N24)))</f>
        <v/>
      </c>
      <c r="P24" s="15">
        <f>MIN((U23+ROUND(U23*Deudas!$D$14/12,2))-J24,MAX(0,L24-SUM(M24:O24)))</f>
        <v/>
      </c>
      <c r="Q24" s="15">
        <f>MIN((V23+ROUND(V23*Deudas!$D$15/12,2))-K24,MAX(0,L24-SUM(M24:P24)))</f>
        <v/>
      </c>
      <c r="R24" s="15">
        <f>ROUND((R23+ROUND(R23*Deudas!$D$11/12,2))-G24-M24,2)</f>
        <v/>
      </c>
      <c r="S24" s="15">
        <f>ROUND((S23+ROUND(S23*Deudas!$D$12/12,2))-H24-N24,2)</f>
        <v/>
      </c>
      <c r="T24" s="15">
        <f>ROUND((T23+ROUND(T23*Deudas!$D$13/12,2))-I24-O24,2)</f>
        <v/>
      </c>
      <c r="U24" s="15">
        <f>ROUND((U23+ROUND(U23*Deudas!$D$14/12,2))-J24-P24,2)</f>
        <v/>
      </c>
      <c r="V24" s="15">
        <f>ROUND((V23+ROUND(V23*Deudas!$D$15/12,2))-K24-Q24,2)</f>
        <v/>
      </c>
      <c r="W24" s="15">
        <f>ROUND(B24*Deudas!$D$11/12,2)+ROUND(C24*Deudas!$D$12/12,2)+ROUND(D24*Deudas!$D$13/12,2)+ROUND(E24*Deudas!$D$14/12,2)+ROUND(F24*Deudas!$D$15/12,2)</f>
        <v/>
      </c>
    </row>
    <row r="25">
      <c r="A25" s="10" t="n">
        <v>21</v>
      </c>
      <c r="B25" s="15">
        <f>R24</f>
        <v/>
      </c>
      <c r="C25" s="15">
        <f>S24</f>
        <v/>
      </c>
      <c r="D25" s="15">
        <f>T24</f>
        <v/>
      </c>
      <c r="E25" s="15">
        <f>U24</f>
        <v/>
      </c>
      <c r="F25" s="15">
        <f>V24</f>
        <v/>
      </c>
      <c r="G25" s="15">
        <f>MIN(Deudas!$E$11,(R24+ROUND(R24*Deudas!$D$11/12,2)))</f>
        <v/>
      </c>
      <c r="H25" s="15">
        <f>MIN(Deudas!$E$12,(S24+ROUND(S24*Deudas!$D$12/12,2)))</f>
        <v/>
      </c>
      <c r="I25" s="15">
        <f>MIN(Deudas!$E$13,(T24+ROUND(T24*Deudas!$D$13/12,2)))</f>
        <v/>
      </c>
      <c r="J25" s="15">
        <f>MIN(Deudas!$E$14,(U24+ROUND(U24*Deudas!$D$14/12,2)))</f>
        <v/>
      </c>
      <c r="K25" s="15">
        <f>MIN(Deudas!$E$15,(V24+ROUND(V24*Deudas!$D$15/12,2)))</f>
        <v/>
      </c>
      <c r="L25" s="15">
        <f>Deudas!$C$4+SUM(Deudas!$E$11:$E$15)-SUM(G25:K25)</f>
        <v/>
      </c>
      <c r="M25" s="15">
        <f>MIN((R24+ROUND(R24*Deudas!$D$11/12,2))-G25,MAX(0,L25))</f>
        <v/>
      </c>
      <c r="N25" s="15">
        <f>MIN((S24+ROUND(S24*Deudas!$D$12/12,2))-H25,MAX(0,L25-SUM(M25:M25)))</f>
        <v/>
      </c>
      <c r="O25" s="15">
        <f>MIN((T24+ROUND(T24*Deudas!$D$13/12,2))-I25,MAX(0,L25-SUM(M25:N25)))</f>
        <v/>
      </c>
      <c r="P25" s="15">
        <f>MIN((U24+ROUND(U24*Deudas!$D$14/12,2))-J25,MAX(0,L25-SUM(M25:O25)))</f>
        <v/>
      </c>
      <c r="Q25" s="15">
        <f>MIN((V24+ROUND(V24*Deudas!$D$15/12,2))-K25,MAX(0,L25-SUM(M25:P25)))</f>
        <v/>
      </c>
      <c r="R25" s="15">
        <f>ROUND((R24+ROUND(R24*Deudas!$D$11/12,2))-G25-M25,2)</f>
        <v/>
      </c>
      <c r="S25" s="15">
        <f>ROUND((S24+ROUND(S24*Deudas!$D$12/12,2))-H25-N25,2)</f>
        <v/>
      </c>
      <c r="T25" s="15">
        <f>ROUND((T24+ROUND(T24*Deudas!$D$13/12,2))-I25-O25,2)</f>
        <v/>
      </c>
      <c r="U25" s="15">
        <f>ROUND((U24+ROUND(U24*Deudas!$D$14/12,2))-J25-P25,2)</f>
        <v/>
      </c>
      <c r="V25" s="15">
        <f>ROUND((V24+ROUND(V24*Deudas!$D$15/12,2))-K25-Q25,2)</f>
        <v/>
      </c>
      <c r="W25" s="15">
        <f>ROUND(B25*Deudas!$D$11/12,2)+ROUND(C25*Deudas!$D$12/12,2)+ROUND(D25*Deudas!$D$13/12,2)+ROUND(E25*Deudas!$D$14/12,2)+ROUND(F25*Deudas!$D$15/12,2)</f>
        <v/>
      </c>
    </row>
    <row r="26">
      <c r="A26" s="10" t="n">
        <v>22</v>
      </c>
      <c r="B26" s="15">
        <f>R25</f>
        <v/>
      </c>
      <c r="C26" s="15">
        <f>S25</f>
        <v/>
      </c>
      <c r="D26" s="15">
        <f>T25</f>
        <v/>
      </c>
      <c r="E26" s="15">
        <f>U25</f>
        <v/>
      </c>
      <c r="F26" s="15">
        <f>V25</f>
        <v/>
      </c>
      <c r="G26" s="15">
        <f>MIN(Deudas!$E$11,(R25+ROUND(R25*Deudas!$D$11/12,2)))</f>
        <v/>
      </c>
      <c r="H26" s="15">
        <f>MIN(Deudas!$E$12,(S25+ROUND(S25*Deudas!$D$12/12,2)))</f>
        <v/>
      </c>
      <c r="I26" s="15">
        <f>MIN(Deudas!$E$13,(T25+ROUND(T25*Deudas!$D$13/12,2)))</f>
        <v/>
      </c>
      <c r="J26" s="15">
        <f>MIN(Deudas!$E$14,(U25+ROUND(U25*Deudas!$D$14/12,2)))</f>
        <v/>
      </c>
      <c r="K26" s="15">
        <f>MIN(Deudas!$E$15,(V25+ROUND(V25*Deudas!$D$15/12,2)))</f>
        <v/>
      </c>
      <c r="L26" s="15">
        <f>Deudas!$C$4+SUM(Deudas!$E$11:$E$15)-SUM(G26:K26)</f>
        <v/>
      </c>
      <c r="M26" s="15">
        <f>MIN((R25+ROUND(R25*Deudas!$D$11/12,2))-G26,MAX(0,L26))</f>
        <v/>
      </c>
      <c r="N26" s="15">
        <f>MIN((S25+ROUND(S25*Deudas!$D$12/12,2))-H26,MAX(0,L26-SUM(M26:M26)))</f>
        <v/>
      </c>
      <c r="O26" s="15">
        <f>MIN((T25+ROUND(T25*Deudas!$D$13/12,2))-I26,MAX(0,L26-SUM(M26:N26)))</f>
        <v/>
      </c>
      <c r="P26" s="15">
        <f>MIN((U25+ROUND(U25*Deudas!$D$14/12,2))-J26,MAX(0,L26-SUM(M26:O26)))</f>
        <v/>
      </c>
      <c r="Q26" s="15">
        <f>MIN((V25+ROUND(V25*Deudas!$D$15/12,2))-K26,MAX(0,L26-SUM(M26:P26)))</f>
        <v/>
      </c>
      <c r="R26" s="15">
        <f>ROUND((R25+ROUND(R25*Deudas!$D$11/12,2))-G26-M26,2)</f>
        <v/>
      </c>
      <c r="S26" s="15">
        <f>ROUND((S25+ROUND(S25*Deudas!$D$12/12,2))-H26-N26,2)</f>
        <v/>
      </c>
      <c r="T26" s="15">
        <f>ROUND((T25+ROUND(T25*Deudas!$D$13/12,2))-I26-O26,2)</f>
        <v/>
      </c>
      <c r="U26" s="15">
        <f>ROUND((U25+ROUND(U25*Deudas!$D$14/12,2))-J26-P26,2)</f>
        <v/>
      </c>
      <c r="V26" s="15">
        <f>ROUND((V25+ROUND(V25*Deudas!$D$15/12,2))-K26-Q26,2)</f>
        <v/>
      </c>
      <c r="W26" s="15">
        <f>ROUND(B26*Deudas!$D$11/12,2)+ROUND(C26*Deudas!$D$12/12,2)+ROUND(D26*Deudas!$D$13/12,2)+ROUND(E26*Deudas!$D$14/12,2)+ROUND(F26*Deudas!$D$15/12,2)</f>
        <v/>
      </c>
    </row>
    <row r="27">
      <c r="A27" s="10" t="n">
        <v>23</v>
      </c>
      <c r="B27" s="15">
        <f>R26</f>
        <v/>
      </c>
      <c r="C27" s="15">
        <f>S26</f>
        <v/>
      </c>
      <c r="D27" s="15">
        <f>T26</f>
        <v/>
      </c>
      <c r="E27" s="15">
        <f>U26</f>
        <v/>
      </c>
      <c r="F27" s="15">
        <f>V26</f>
        <v/>
      </c>
      <c r="G27" s="15">
        <f>MIN(Deudas!$E$11,(R26+ROUND(R26*Deudas!$D$11/12,2)))</f>
        <v/>
      </c>
      <c r="H27" s="15">
        <f>MIN(Deudas!$E$12,(S26+ROUND(S26*Deudas!$D$12/12,2)))</f>
        <v/>
      </c>
      <c r="I27" s="15">
        <f>MIN(Deudas!$E$13,(T26+ROUND(T26*Deudas!$D$13/12,2)))</f>
        <v/>
      </c>
      <c r="J27" s="15">
        <f>MIN(Deudas!$E$14,(U26+ROUND(U26*Deudas!$D$14/12,2)))</f>
        <v/>
      </c>
      <c r="K27" s="15">
        <f>MIN(Deudas!$E$15,(V26+ROUND(V26*Deudas!$D$15/12,2)))</f>
        <v/>
      </c>
      <c r="L27" s="15">
        <f>Deudas!$C$4+SUM(Deudas!$E$11:$E$15)-SUM(G27:K27)</f>
        <v/>
      </c>
      <c r="M27" s="15">
        <f>MIN((R26+ROUND(R26*Deudas!$D$11/12,2))-G27,MAX(0,L27))</f>
        <v/>
      </c>
      <c r="N27" s="15">
        <f>MIN((S26+ROUND(S26*Deudas!$D$12/12,2))-H27,MAX(0,L27-SUM(M27:M27)))</f>
        <v/>
      </c>
      <c r="O27" s="15">
        <f>MIN((T26+ROUND(T26*Deudas!$D$13/12,2))-I27,MAX(0,L27-SUM(M27:N27)))</f>
        <v/>
      </c>
      <c r="P27" s="15">
        <f>MIN((U26+ROUND(U26*Deudas!$D$14/12,2))-J27,MAX(0,L27-SUM(M27:O27)))</f>
        <v/>
      </c>
      <c r="Q27" s="15">
        <f>MIN((V26+ROUND(V26*Deudas!$D$15/12,2))-K27,MAX(0,L27-SUM(M27:P27)))</f>
        <v/>
      </c>
      <c r="R27" s="15">
        <f>ROUND((R26+ROUND(R26*Deudas!$D$11/12,2))-G27-M27,2)</f>
        <v/>
      </c>
      <c r="S27" s="15">
        <f>ROUND((S26+ROUND(S26*Deudas!$D$12/12,2))-H27-N27,2)</f>
        <v/>
      </c>
      <c r="T27" s="15">
        <f>ROUND((T26+ROUND(T26*Deudas!$D$13/12,2))-I27-O27,2)</f>
        <v/>
      </c>
      <c r="U27" s="15">
        <f>ROUND((U26+ROUND(U26*Deudas!$D$14/12,2))-J27-P27,2)</f>
        <v/>
      </c>
      <c r="V27" s="15">
        <f>ROUND((V26+ROUND(V26*Deudas!$D$15/12,2))-K27-Q27,2)</f>
        <v/>
      </c>
      <c r="W27" s="15">
        <f>ROUND(B27*Deudas!$D$11/12,2)+ROUND(C27*Deudas!$D$12/12,2)+ROUND(D27*Deudas!$D$13/12,2)+ROUND(E27*Deudas!$D$14/12,2)+ROUND(F27*Deudas!$D$15/12,2)</f>
        <v/>
      </c>
    </row>
    <row r="28">
      <c r="A28" s="10" t="n">
        <v>24</v>
      </c>
      <c r="B28" s="15">
        <f>R27</f>
        <v/>
      </c>
      <c r="C28" s="15">
        <f>S27</f>
        <v/>
      </c>
      <c r="D28" s="15">
        <f>T27</f>
        <v/>
      </c>
      <c r="E28" s="15">
        <f>U27</f>
        <v/>
      </c>
      <c r="F28" s="15">
        <f>V27</f>
        <v/>
      </c>
      <c r="G28" s="15">
        <f>MIN(Deudas!$E$11,(R27+ROUND(R27*Deudas!$D$11/12,2)))</f>
        <v/>
      </c>
      <c r="H28" s="15">
        <f>MIN(Deudas!$E$12,(S27+ROUND(S27*Deudas!$D$12/12,2)))</f>
        <v/>
      </c>
      <c r="I28" s="15">
        <f>MIN(Deudas!$E$13,(T27+ROUND(T27*Deudas!$D$13/12,2)))</f>
        <v/>
      </c>
      <c r="J28" s="15">
        <f>MIN(Deudas!$E$14,(U27+ROUND(U27*Deudas!$D$14/12,2)))</f>
        <v/>
      </c>
      <c r="K28" s="15">
        <f>MIN(Deudas!$E$15,(V27+ROUND(V27*Deudas!$D$15/12,2)))</f>
        <v/>
      </c>
      <c r="L28" s="15">
        <f>Deudas!$C$4+SUM(Deudas!$E$11:$E$15)-SUM(G28:K28)</f>
        <v/>
      </c>
      <c r="M28" s="15">
        <f>MIN((R27+ROUND(R27*Deudas!$D$11/12,2))-G28,MAX(0,L28))</f>
        <v/>
      </c>
      <c r="N28" s="15">
        <f>MIN((S27+ROUND(S27*Deudas!$D$12/12,2))-H28,MAX(0,L28-SUM(M28:M28)))</f>
        <v/>
      </c>
      <c r="O28" s="15">
        <f>MIN((T27+ROUND(T27*Deudas!$D$13/12,2))-I28,MAX(0,L28-SUM(M28:N28)))</f>
        <v/>
      </c>
      <c r="P28" s="15">
        <f>MIN((U27+ROUND(U27*Deudas!$D$14/12,2))-J28,MAX(0,L28-SUM(M28:O28)))</f>
        <v/>
      </c>
      <c r="Q28" s="15">
        <f>MIN((V27+ROUND(V27*Deudas!$D$15/12,2))-K28,MAX(0,L28-SUM(M28:P28)))</f>
        <v/>
      </c>
      <c r="R28" s="15">
        <f>ROUND((R27+ROUND(R27*Deudas!$D$11/12,2))-G28-M28,2)</f>
        <v/>
      </c>
      <c r="S28" s="15">
        <f>ROUND((S27+ROUND(S27*Deudas!$D$12/12,2))-H28-N28,2)</f>
        <v/>
      </c>
      <c r="T28" s="15">
        <f>ROUND((T27+ROUND(T27*Deudas!$D$13/12,2))-I28-O28,2)</f>
        <v/>
      </c>
      <c r="U28" s="15">
        <f>ROUND((U27+ROUND(U27*Deudas!$D$14/12,2))-J28-P28,2)</f>
        <v/>
      </c>
      <c r="V28" s="15">
        <f>ROUND((V27+ROUND(V27*Deudas!$D$15/12,2))-K28-Q28,2)</f>
        <v/>
      </c>
      <c r="W28" s="15">
        <f>ROUND(B28*Deudas!$D$11/12,2)+ROUND(C28*Deudas!$D$12/12,2)+ROUND(D28*Deudas!$D$13/12,2)+ROUND(E28*Deudas!$D$14/12,2)+ROUND(F28*Deudas!$D$15/12,2)</f>
        <v/>
      </c>
    </row>
    <row r="29">
      <c r="A29" s="10" t="n">
        <v>25</v>
      </c>
      <c r="B29" s="15">
        <f>R28</f>
        <v/>
      </c>
      <c r="C29" s="15">
        <f>S28</f>
        <v/>
      </c>
      <c r="D29" s="15">
        <f>T28</f>
        <v/>
      </c>
      <c r="E29" s="15">
        <f>U28</f>
        <v/>
      </c>
      <c r="F29" s="15">
        <f>V28</f>
        <v/>
      </c>
      <c r="G29" s="15">
        <f>MIN(Deudas!$E$11,(R28+ROUND(R28*Deudas!$D$11/12,2)))</f>
        <v/>
      </c>
      <c r="H29" s="15">
        <f>MIN(Deudas!$E$12,(S28+ROUND(S28*Deudas!$D$12/12,2)))</f>
        <v/>
      </c>
      <c r="I29" s="15">
        <f>MIN(Deudas!$E$13,(T28+ROUND(T28*Deudas!$D$13/12,2)))</f>
        <v/>
      </c>
      <c r="J29" s="15">
        <f>MIN(Deudas!$E$14,(U28+ROUND(U28*Deudas!$D$14/12,2)))</f>
        <v/>
      </c>
      <c r="K29" s="15">
        <f>MIN(Deudas!$E$15,(V28+ROUND(V28*Deudas!$D$15/12,2)))</f>
        <v/>
      </c>
      <c r="L29" s="15">
        <f>Deudas!$C$4+SUM(Deudas!$E$11:$E$15)-SUM(G29:K29)</f>
        <v/>
      </c>
      <c r="M29" s="15">
        <f>MIN((R28+ROUND(R28*Deudas!$D$11/12,2))-G29,MAX(0,L29))</f>
        <v/>
      </c>
      <c r="N29" s="15">
        <f>MIN((S28+ROUND(S28*Deudas!$D$12/12,2))-H29,MAX(0,L29-SUM(M29:M29)))</f>
        <v/>
      </c>
      <c r="O29" s="15">
        <f>MIN((T28+ROUND(T28*Deudas!$D$13/12,2))-I29,MAX(0,L29-SUM(M29:N29)))</f>
        <v/>
      </c>
      <c r="P29" s="15">
        <f>MIN((U28+ROUND(U28*Deudas!$D$14/12,2))-J29,MAX(0,L29-SUM(M29:O29)))</f>
        <v/>
      </c>
      <c r="Q29" s="15">
        <f>MIN((V28+ROUND(V28*Deudas!$D$15/12,2))-K29,MAX(0,L29-SUM(M29:P29)))</f>
        <v/>
      </c>
      <c r="R29" s="15">
        <f>ROUND((R28+ROUND(R28*Deudas!$D$11/12,2))-G29-M29,2)</f>
        <v/>
      </c>
      <c r="S29" s="15">
        <f>ROUND((S28+ROUND(S28*Deudas!$D$12/12,2))-H29-N29,2)</f>
        <v/>
      </c>
      <c r="T29" s="15">
        <f>ROUND((T28+ROUND(T28*Deudas!$D$13/12,2))-I29-O29,2)</f>
        <v/>
      </c>
      <c r="U29" s="15">
        <f>ROUND((U28+ROUND(U28*Deudas!$D$14/12,2))-J29-P29,2)</f>
        <v/>
      </c>
      <c r="V29" s="15">
        <f>ROUND((V28+ROUND(V28*Deudas!$D$15/12,2))-K29-Q29,2)</f>
        <v/>
      </c>
      <c r="W29" s="15">
        <f>ROUND(B29*Deudas!$D$11/12,2)+ROUND(C29*Deudas!$D$12/12,2)+ROUND(D29*Deudas!$D$13/12,2)+ROUND(E29*Deudas!$D$14/12,2)+ROUND(F29*Deudas!$D$15/12,2)</f>
        <v/>
      </c>
    </row>
    <row r="30">
      <c r="A30" s="10" t="n">
        <v>26</v>
      </c>
      <c r="B30" s="15">
        <f>R29</f>
        <v/>
      </c>
      <c r="C30" s="15">
        <f>S29</f>
        <v/>
      </c>
      <c r="D30" s="15">
        <f>T29</f>
        <v/>
      </c>
      <c r="E30" s="15">
        <f>U29</f>
        <v/>
      </c>
      <c r="F30" s="15">
        <f>V29</f>
        <v/>
      </c>
      <c r="G30" s="15">
        <f>MIN(Deudas!$E$11,(R29+ROUND(R29*Deudas!$D$11/12,2)))</f>
        <v/>
      </c>
      <c r="H30" s="15">
        <f>MIN(Deudas!$E$12,(S29+ROUND(S29*Deudas!$D$12/12,2)))</f>
        <v/>
      </c>
      <c r="I30" s="15">
        <f>MIN(Deudas!$E$13,(T29+ROUND(T29*Deudas!$D$13/12,2)))</f>
        <v/>
      </c>
      <c r="J30" s="15">
        <f>MIN(Deudas!$E$14,(U29+ROUND(U29*Deudas!$D$14/12,2)))</f>
        <v/>
      </c>
      <c r="K30" s="15">
        <f>MIN(Deudas!$E$15,(V29+ROUND(V29*Deudas!$D$15/12,2)))</f>
        <v/>
      </c>
      <c r="L30" s="15">
        <f>Deudas!$C$4+SUM(Deudas!$E$11:$E$15)-SUM(G30:K30)</f>
        <v/>
      </c>
      <c r="M30" s="15">
        <f>MIN((R29+ROUND(R29*Deudas!$D$11/12,2))-G30,MAX(0,L30))</f>
        <v/>
      </c>
      <c r="N30" s="15">
        <f>MIN((S29+ROUND(S29*Deudas!$D$12/12,2))-H30,MAX(0,L30-SUM(M30:M30)))</f>
        <v/>
      </c>
      <c r="O30" s="15">
        <f>MIN((T29+ROUND(T29*Deudas!$D$13/12,2))-I30,MAX(0,L30-SUM(M30:N30)))</f>
        <v/>
      </c>
      <c r="P30" s="15">
        <f>MIN((U29+ROUND(U29*Deudas!$D$14/12,2))-J30,MAX(0,L30-SUM(M30:O30)))</f>
        <v/>
      </c>
      <c r="Q30" s="15">
        <f>MIN((V29+ROUND(V29*Deudas!$D$15/12,2))-K30,MAX(0,L30-SUM(M30:P30)))</f>
        <v/>
      </c>
      <c r="R30" s="15">
        <f>ROUND((R29+ROUND(R29*Deudas!$D$11/12,2))-G30-M30,2)</f>
        <v/>
      </c>
      <c r="S30" s="15">
        <f>ROUND((S29+ROUND(S29*Deudas!$D$12/12,2))-H30-N30,2)</f>
        <v/>
      </c>
      <c r="T30" s="15">
        <f>ROUND((T29+ROUND(T29*Deudas!$D$13/12,2))-I30-O30,2)</f>
        <v/>
      </c>
      <c r="U30" s="15">
        <f>ROUND((U29+ROUND(U29*Deudas!$D$14/12,2))-J30-P30,2)</f>
        <v/>
      </c>
      <c r="V30" s="15">
        <f>ROUND((V29+ROUND(V29*Deudas!$D$15/12,2))-K30-Q30,2)</f>
        <v/>
      </c>
      <c r="W30" s="15">
        <f>ROUND(B30*Deudas!$D$11/12,2)+ROUND(C30*Deudas!$D$12/12,2)+ROUND(D30*Deudas!$D$13/12,2)+ROUND(E30*Deudas!$D$14/12,2)+ROUND(F30*Deudas!$D$15/12,2)</f>
        <v/>
      </c>
    </row>
    <row r="31">
      <c r="A31" s="10" t="n">
        <v>27</v>
      </c>
      <c r="B31" s="15">
        <f>R30</f>
        <v/>
      </c>
      <c r="C31" s="15">
        <f>S30</f>
        <v/>
      </c>
      <c r="D31" s="15">
        <f>T30</f>
        <v/>
      </c>
      <c r="E31" s="15">
        <f>U30</f>
        <v/>
      </c>
      <c r="F31" s="15">
        <f>V30</f>
        <v/>
      </c>
      <c r="G31" s="15">
        <f>MIN(Deudas!$E$11,(R30+ROUND(R30*Deudas!$D$11/12,2)))</f>
        <v/>
      </c>
      <c r="H31" s="15">
        <f>MIN(Deudas!$E$12,(S30+ROUND(S30*Deudas!$D$12/12,2)))</f>
        <v/>
      </c>
      <c r="I31" s="15">
        <f>MIN(Deudas!$E$13,(T30+ROUND(T30*Deudas!$D$13/12,2)))</f>
        <v/>
      </c>
      <c r="J31" s="15">
        <f>MIN(Deudas!$E$14,(U30+ROUND(U30*Deudas!$D$14/12,2)))</f>
        <v/>
      </c>
      <c r="K31" s="15">
        <f>MIN(Deudas!$E$15,(V30+ROUND(V30*Deudas!$D$15/12,2)))</f>
        <v/>
      </c>
      <c r="L31" s="15">
        <f>Deudas!$C$4+SUM(Deudas!$E$11:$E$15)-SUM(G31:K31)</f>
        <v/>
      </c>
      <c r="M31" s="15">
        <f>MIN((R30+ROUND(R30*Deudas!$D$11/12,2))-G31,MAX(0,L31))</f>
        <v/>
      </c>
      <c r="N31" s="15">
        <f>MIN((S30+ROUND(S30*Deudas!$D$12/12,2))-H31,MAX(0,L31-SUM(M31:M31)))</f>
        <v/>
      </c>
      <c r="O31" s="15">
        <f>MIN((T30+ROUND(T30*Deudas!$D$13/12,2))-I31,MAX(0,L31-SUM(M31:N31)))</f>
        <v/>
      </c>
      <c r="P31" s="15">
        <f>MIN((U30+ROUND(U30*Deudas!$D$14/12,2))-J31,MAX(0,L31-SUM(M31:O31)))</f>
        <v/>
      </c>
      <c r="Q31" s="15">
        <f>MIN((V30+ROUND(V30*Deudas!$D$15/12,2))-K31,MAX(0,L31-SUM(M31:P31)))</f>
        <v/>
      </c>
      <c r="R31" s="15">
        <f>ROUND((R30+ROUND(R30*Deudas!$D$11/12,2))-G31-M31,2)</f>
        <v/>
      </c>
      <c r="S31" s="15">
        <f>ROUND((S30+ROUND(S30*Deudas!$D$12/12,2))-H31-N31,2)</f>
        <v/>
      </c>
      <c r="T31" s="15">
        <f>ROUND((T30+ROUND(T30*Deudas!$D$13/12,2))-I31-O31,2)</f>
        <v/>
      </c>
      <c r="U31" s="15">
        <f>ROUND((U30+ROUND(U30*Deudas!$D$14/12,2))-J31-P31,2)</f>
        <v/>
      </c>
      <c r="V31" s="15">
        <f>ROUND((V30+ROUND(V30*Deudas!$D$15/12,2))-K31-Q31,2)</f>
        <v/>
      </c>
      <c r="W31" s="15">
        <f>ROUND(B31*Deudas!$D$11/12,2)+ROUND(C31*Deudas!$D$12/12,2)+ROUND(D31*Deudas!$D$13/12,2)+ROUND(E31*Deudas!$D$14/12,2)+ROUND(F31*Deudas!$D$15/12,2)</f>
        <v/>
      </c>
    </row>
    <row r="32">
      <c r="A32" s="10" t="n">
        <v>28</v>
      </c>
      <c r="B32" s="15">
        <f>R31</f>
        <v/>
      </c>
      <c r="C32" s="15">
        <f>S31</f>
        <v/>
      </c>
      <c r="D32" s="15">
        <f>T31</f>
        <v/>
      </c>
      <c r="E32" s="15">
        <f>U31</f>
        <v/>
      </c>
      <c r="F32" s="15">
        <f>V31</f>
        <v/>
      </c>
      <c r="G32" s="15">
        <f>MIN(Deudas!$E$11,(R31+ROUND(R31*Deudas!$D$11/12,2)))</f>
        <v/>
      </c>
      <c r="H32" s="15">
        <f>MIN(Deudas!$E$12,(S31+ROUND(S31*Deudas!$D$12/12,2)))</f>
        <v/>
      </c>
      <c r="I32" s="15">
        <f>MIN(Deudas!$E$13,(T31+ROUND(T31*Deudas!$D$13/12,2)))</f>
        <v/>
      </c>
      <c r="J32" s="15">
        <f>MIN(Deudas!$E$14,(U31+ROUND(U31*Deudas!$D$14/12,2)))</f>
        <v/>
      </c>
      <c r="K32" s="15">
        <f>MIN(Deudas!$E$15,(V31+ROUND(V31*Deudas!$D$15/12,2)))</f>
        <v/>
      </c>
      <c r="L32" s="15">
        <f>Deudas!$C$4+SUM(Deudas!$E$11:$E$15)-SUM(G32:K32)</f>
        <v/>
      </c>
      <c r="M32" s="15">
        <f>MIN((R31+ROUND(R31*Deudas!$D$11/12,2))-G32,MAX(0,L32))</f>
        <v/>
      </c>
      <c r="N32" s="15">
        <f>MIN((S31+ROUND(S31*Deudas!$D$12/12,2))-H32,MAX(0,L32-SUM(M32:M32)))</f>
        <v/>
      </c>
      <c r="O32" s="15">
        <f>MIN((T31+ROUND(T31*Deudas!$D$13/12,2))-I32,MAX(0,L32-SUM(M32:N32)))</f>
        <v/>
      </c>
      <c r="P32" s="15">
        <f>MIN((U31+ROUND(U31*Deudas!$D$14/12,2))-J32,MAX(0,L32-SUM(M32:O32)))</f>
        <v/>
      </c>
      <c r="Q32" s="15">
        <f>MIN((V31+ROUND(V31*Deudas!$D$15/12,2))-K32,MAX(0,L32-SUM(M32:P32)))</f>
        <v/>
      </c>
      <c r="R32" s="15">
        <f>ROUND((R31+ROUND(R31*Deudas!$D$11/12,2))-G32-M32,2)</f>
        <v/>
      </c>
      <c r="S32" s="15">
        <f>ROUND((S31+ROUND(S31*Deudas!$D$12/12,2))-H32-N32,2)</f>
        <v/>
      </c>
      <c r="T32" s="15">
        <f>ROUND((T31+ROUND(T31*Deudas!$D$13/12,2))-I32-O32,2)</f>
        <v/>
      </c>
      <c r="U32" s="15">
        <f>ROUND((U31+ROUND(U31*Deudas!$D$14/12,2))-J32-P32,2)</f>
        <v/>
      </c>
      <c r="V32" s="15">
        <f>ROUND((V31+ROUND(V31*Deudas!$D$15/12,2))-K32-Q32,2)</f>
        <v/>
      </c>
      <c r="W32" s="15">
        <f>ROUND(B32*Deudas!$D$11/12,2)+ROUND(C32*Deudas!$D$12/12,2)+ROUND(D32*Deudas!$D$13/12,2)+ROUND(E32*Deudas!$D$14/12,2)+ROUND(F32*Deudas!$D$15/12,2)</f>
        <v/>
      </c>
    </row>
    <row r="33">
      <c r="A33" s="10" t="n">
        <v>29</v>
      </c>
      <c r="B33" s="15">
        <f>R32</f>
        <v/>
      </c>
      <c r="C33" s="15">
        <f>S32</f>
        <v/>
      </c>
      <c r="D33" s="15">
        <f>T32</f>
        <v/>
      </c>
      <c r="E33" s="15">
        <f>U32</f>
        <v/>
      </c>
      <c r="F33" s="15">
        <f>V32</f>
        <v/>
      </c>
      <c r="G33" s="15">
        <f>MIN(Deudas!$E$11,(R32+ROUND(R32*Deudas!$D$11/12,2)))</f>
        <v/>
      </c>
      <c r="H33" s="15">
        <f>MIN(Deudas!$E$12,(S32+ROUND(S32*Deudas!$D$12/12,2)))</f>
        <v/>
      </c>
      <c r="I33" s="15">
        <f>MIN(Deudas!$E$13,(T32+ROUND(T32*Deudas!$D$13/12,2)))</f>
        <v/>
      </c>
      <c r="J33" s="15">
        <f>MIN(Deudas!$E$14,(U32+ROUND(U32*Deudas!$D$14/12,2)))</f>
        <v/>
      </c>
      <c r="K33" s="15">
        <f>MIN(Deudas!$E$15,(V32+ROUND(V32*Deudas!$D$15/12,2)))</f>
        <v/>
      </c>
      <c r="L33" s="15">
        <f>Deudas!$C$4+SUM(Deudas!$E$11:$E$15)-SUM(G33:K33)</f>
        <v/>
      </c>
      <c r="M33" s="15">
        <f>MIN((R32+ROUND(R32*Deudas!$D$11/12,2))-G33,MAX(0,L33))</f>
        <v/>
      </c>
      <c r="N33" s="15">
        <f>MIN((S32+ROUND(S32*Deudas!$D$12/12,2))-H33,MAX(0,L33-SUM(M33:M33)))</f>
        <v/>
      </c>
      <c r="O33" s="15">
        <f>MIN((T32+ROUND(T32*Deudas!$D$13/12,2))-I33,MAX(0,L33-SUM(M33:N33)))</f>
        <v/>
      </c>
      <c r="P33" s="15">
        <f>MIN((U32+ROUND(U32*Deudas!$D$14/12,2))-J33,MAX(0,L33-SUM(M33:O33)))</f>
        <v/>
      </c>
      <c r="Q33" s="15">
        <f>MIN((V32+ROUND(V32*Deudas!$D$15/12,2))-K33,MAX(0,L33-SUM(M33:P33)))</f>
        <v/>
      </c>
      <c r="R33" s="15">
        <f>ROUND((R32+ROUND(R32*Deudas!$D$11/12,2))-G33-M33,2)</f>
        <v/>
      </c>
      <c r="S33" s="15">
        <f>ROUND((S32+ROUND(S32*Deudas!$D$12/12,2))-H33-N33,2)</f>
        <v/>
      </c>
      <c r="T33" s="15">
        <f>ROUND((T32+ROUND(T32*Deudas!$D$13/12,2))-I33-O33,2)</f>
        <v/>
      </c>
      <c r="U33" s="15">
        <f>ROUND((U32+ROUND(U32*Deudas!$D$14/12,2))-J33-P33,2)</f>
        <v/>
      </c>
      <c r="V33" s="15">
        <f>ROUND((V32+ROUND(V32*Deudas!$D$15/12,2))-K33-Q33,2)</f>
        <v/>
      </c>
      <c r="W33" s="15">
        <f>ROUND(B33*Deudas!$D$11/12,2)+ROUND(C33*Deudas!$D$12/12,2)+ROUND(D33*Deudas!$D$13/12,2)+ROUND(E33*Deudas!$D$14/12,2)+ROUND(F33*Deudas!$D$15/12,2)</f>
        <v/>
      </c>
    </row>
    <row r="34">
      <c r="A34" s="10" t="n">
        <v>30</v>
      </c>
      <c r="B34" s="15">
        <f>R33</f>
        <v/>
      </c>
      <c r="C34" s="15">
        <f>S33</f>
        <v/>
      </c>
      <c r="D34" s="15">
        <f>T33</f>
        <v/>
      </c>
      <c r="E34" s="15">
        <f>U33</f>
        <v/>
      </c>
      <c r="F34" s="15">
        <f>V33</f>
        <v/>
      </c>
      <c r="G34" s="15">
        <f>MIN(Deudas!$E$11,(R33+ROUND(R33*Deudas!$D$11/12,2)))</f>
        <v/>
      </c>
      <c r="H34" s="15">
        <f>MIN(Deudas!$E$12,(S33+ROUND(S33*Deudas!$D$12/12,2)))</f>
        <v/>
      </c>
      <c r="I34" s="15">
        <f>MIN(Deudas!$E$13,(T33+ROUND(T33*Deudas!$D$13/12,2)))</f>
        <v/>
      </c>
      <c r="J34" s="15">
        <f>MIN(Deudas!$E$14,(U33+ROUND(U33*Deudas!$D$14/12,2)))</f>
        <v/>
      </c>
      <c r="K34" s="15">
        <f>MIN(Deudas!$E$15,(V33+ROUND(V33*Deudas!$D$15/12,2)))</f>
        <v/>
      </c>
      <c r="L34" s="15">
        <f>Deudas!$C$4+SUM(Deudas!$E$11:$E$15)-SUM(G34:K34)</f>
        <v/>
      </c>
      <c r="M34" s="15">
        <f>MIN((R33+ROUND(R33*Deudas!$D$11/12,2))-G34,MAX(0,L34))</f>
        <v/>
      </c>
      <c r="N34" s="15">
        <f>MIN((S33+ROUND(S33*Deudas!$D$12/12,2))-H34,MAX(0,L34-SUM(M34:M34)))</f>
        <v/>
      </c>
      <c r="O34" s="15">
        <f>MIN((T33+ROUND(T33*Deudas!$D$13/12,2))-I34,MAX(0,L34-SUM(M34:N34)))</f>
        <v/>
      </c>
      <c r="P34" s="15">
        <f>MIN((U33+ROUND(U33*Deudas!$D$14/12,2))-J34,MAX(0,L34-SUM(M34:O34)))</f>
        <v/>
      </c>
      <c r="Q34" s="15">
        <f>MIN((V33+ROUND(V33*Deudas!$D$15/12,2))-K34,MAX(0,L34-SUM(M34:P34)))</f>
        <v/>
      </c>
      <c r="R34" s="15">
        <f>ROUND((R33+ROUND(R33*Deudas!$D$11/12,2))-G34-M34,2)</f>
        <v/>
      </c>
      <c r="S34" s="15">
        <f>ROUND((S33+ROUND(S33*Deudas!$D$12/12,2))-H34-N34,2)</f>
        <v/>
      </c>
      <c r="T34" s="15">
        <f>ROUND((T33+ROUND(T33*Deudas!$D$13/12,2))-I34-O34,2)</f>
        <v/>
      </c>
      <c r="U34" s="15">
        <f>ROUND((U33+ROUND(U33*Deudas!$D$14/12,2))-J34-P34,2)</f>
        <v/>
      </c>
      <c r="V34" s="15">
        <f>ROUND((V33+ROUND(V33*Deudas!$D$15/12,2))-K34-Q34,2)</f>
        <v/>
      </c>
      <c r="W34" s="15">
        <f>ROUND(B34*Deudas!$D$11/12,2)+ROUND(C34*Deudas!$D$12/12,2)+ROUND(D34*Deudas!$D$13/12,2)+ROUND(E34*Deudas!$D$14/12,2)+ROUND(F34*Deudas!$D$15/12,2)</f>
        <v/>
      </c>
    </row>
    <row r="35">
      <c r="A35" s="10" t="n">
        <v>31</v>
      </c>
      <c r="B35" s="15">
        <f>R34</f>
        <v/>
      </c>
      <c r="C35" s="15">
        <f>S34</f>
        <v/>
      </c>
      <c r="D35" s="15">
        <f>T34</f>
        <v/>
      </c>
      <c r="E35" s="15">
        <f>U34</f>
        <v/>
      </c>
      <c r="F35" s="15">
        <f>V34</f>
        <v/>
      </c>
      <c r="G35" s="15">
        <f>MIN(Deudas!$E$11,(R34+ROUND(R34*Deudas!$D$11/12,2)))</f>
        <v/>
      </c>
      <c r="H35" s="15">
        <f>MIN(Deudas!$E$12,(S34+ROUND(S34*Deudas!$D$12/12,2)))</f>
        <v/>
      </c>
      <c r="I35" s="15">
        <f>MIN(Deudas!$E$13,(T34+ROUND(T34*Deudas!$D$13/12,2)))</f>
        <v/>
      </c>
      <c r="J35" s="15">
        <f>MIN(Deudas!$E$14,(U34+ROUND(U34*Deudas!$D$14/12,2)))</f>
        <v/>
      </c>
      <c r="K35" s="15">
        <f>MIN(Deudas!$E$15,(V34+ROUND(V34*Deudas!$D$15/12,2)))</f>
        <v/>
      </c>
      <c r="L35" s="15">
        <f>Deudas!$C$4+SUM(Deudas!$E$11:$E$15)-SUM(G35:K35)</f>
        <v/>
      </c>
      <c r="M35" s="15">
        <f>MIN((R34+ROUND(R34*Deudas!$D$11/12,2))-G35,MAX(0,L35))</f>
        <v/>
      </c>
      <c r="N35" s="15">
        <f>MIN((S34+ROUND(S34*Deudas!$D$12/12,2))-H35,MAX(0,L35-SUM(M35:M35)))</f>
        <v/>
      </c>
      <c r="O35" s="15">
        <f>MIN((T34+ROUND(T34*Deudas!$D$13/12,2))-I35,MAX(0,L35-SUM(M35:N35)))</f>
        <v/>
      </c>
      <c r="P35" s="15">
        <f>MIN((U34+ROUND(U34*Deudas!$D$14/12,2))-J35,MAX(0,L35-SUM(M35:O35)))</f>
        <v/>
      </c>
      <c r="Q35" s="15">
        <f>MIN((V34+ROUND(V34*Deudas!$D$15/12,2))-K35,MAX(0,L35-SUM(M35:P35)))</f>
        <v/>
      </c>
      <c r="R35" s="15">
        <f>ROUND((R34+ROUND(R34*Deudas!$D$11/12,2))-G35-M35,2)</f>
        <v/>
      </c>
      <c r="S35" s="15">
        <f>ROUND((S34+ROUND(S34*Deudas!$D$12/12,2))-H35-N35,2)</f>
        <v/>
      </c>
      <c r="T35" s="15">
        <f>ROUND((T34+ROUND(T34*Deudas!$D$13/12,2))-I35-O35,2)</f>
        <v/>
      </c>
      <c r="U35" s="15">
        <f>ROUND((U34+ROUND(U34*Deudas!$D$14/12,2))-J35-P35,2)</f>
        <v/>
      </c>
      <c r="V35" s="15">
        <f>ROUND((V34+ROUND(V34*Deudas!$D$15/12,2))-K35-Q35,2)</f>
        <v/>
      </c>
      <c r="W35" s="15">
        <f>ROUND(B35*Deudas!$D$11/12,2)+ROUND(C35*Deudas!$D$12/12,2)+ROUND(D35*Deudas!$D$13/12,2)+ROUND(E35*Deudas!$D$14/12,2)+ROUND(F35*Deudas!$D$15/12,2)</f>
        <v/>
      </c>
    </row>
    <row r="36">
      <c r="A36" s="10" t="n">
        <v>32</v>
      </c>
      <c r="B36" s="15">
        <f>R35</f>
        <v/>
      </c>
      <c r="C36" s="15">
        <f>S35</f>
        <v/>
      </c>
      <c r="D36" s="15">
        <f>T35</f>
        <v/>
      </c>
      <c r="E36" s="15">
        <f>U35</f>
        <v/>
      </c>
      <c r="F36" s="15">
        <f>V35</f>
        <v/>
      </c>
      <c r="G36" s="15">
        <f>MIN(Deudas!$E$11,(R35+ROUND(R35*Deudas!$D$11/12,2)))</f>
        <v/>
      </c>
      <c r="H36" s="15">
        <f>MIN(Deudas!$E$12,(S35+ROUND(S35*Deudas!$D$12/12,2)))</f>
        <v/>
      </c>
      <c r="I36" s="15">
        <f>MIN(Deudas!$E$13,(T35+ROUND(T35*Deudas!$D$13/12,2)))</f>
        <v/>
      </c>
      <c r="J36" s="15">
        <f>MIN(Deudas!$E$14,(U35+ROUND(U35*Deudas!$D$14/12,2)))</f>
        <v/>
      </c>
      <c r="K36" s="15">
        <f>MIN(Deudas!$E$15,(V35+ROUND(V35*Deudas!$D$15/12,2)))</f>
        <v/>
      </c>
      <c r="L36" s="15">
        <f>Deudas!$C$4+SUM(Deudas!$E$11:$E$15)-SUM(G36:K36)</f>
        <v/>
      </c>
      <c r="M36" s="15">
        <f>MIN((R35+ROUND(R35*Deudas!$D$11/12,2))-G36,MAX(0,L36))</f>
        <v/>
      </c>
      <c r="N36" s="15">
        <f>MIN((S35+ROUND(S35*Deudas!$D$12/12,2))-H36,MAX(0,L36-SUM(M36:M36)))</f>
        <v/>
      </c>
      <c r="O36" s="15">
        <f>MIN((T35+ROUND(T35*Deudas!$D$13/12,2))-I36,MAX(0,L36-SUM(M36:N36)))</f>
        <v/>
      </c>
      <c r="P36" s="15">
        <f>MIN((U35+ROUND(U35*Deudas!$D$14/12,2))-J36,MAX(0,L36-SUM(M36:O36)))</f>
        <v/>
      </c>
      <c r="Q36" s="15">
        <f>MIN((V35+ROUND(V35*Deudas!$D$15/12,2))-K36,MAX(0,L36-SUM(M36:P36)))</f>
        <v/>
      </c>
      <c r="R36" s="15">
        <f>ROUND((R35+ROUND(R35*Deudas!$D$11/12,2))-G36-M36,2)</f>
        <v/>
      </c>
      <c r="S36" s="15">
        <f>ROUND((S35+ROUND(S35*Deudas!$D$12/12,2))-H36-N36,2)</f>
        <v/>
      </c>
      <c r="T36" s="15">
        <f>ROUND((T35+ROUND(T35*Deudas!$D$13/12,2))-I36-O36,2)</f>
        <v/>
      </c>
      <c r="U36" s="15">
        <f>ROUND((U35+ROUND(U35*Deudas!$D$14/12,2))-J36-P36,2)</f>
        <v/>
      </c>
      <c r="V36" s="15">
        <f>ROUND((V35+ROUND(V35*Deudas!$D$15/12,2))-K36-Q36,2)</f>
        <v/>
      </c>
      <c r="W36" s="15">
        <f>ROUND(B36*Deudas!$D$11/12,2)+ROUND(C36*Deudas!$D$12/12,2)+ROUND(D36*Deudas!$D$13/12,2)+ROUND(E36*Deudas!$D$14/12,2)+ROUND(F36*Deudas!$D$15/12,2)</f>
        <v/>
      </c>
    </row>
    <row r="37">
      <c r="A37" s="10" t="n">
        <v>33</v>
      </c>
      <c r="B37" s="15">
        <f>R36</f>
        <v/>
      </c>
      <c r="C37" s="15">
        <f>S36</f>
        <v/>
      </c>
      <c r="D37" s="15">
        <f>T36</f>
        <v/>
      </c>
      <c r="E37" s="15">
        <f>U36</f>
        <v/>
      </c>
      <c r="F37" s="15">
        <f>V36</f>
        <v/>
      </c>
      <c r="G37" s="15">
        <f>MIN(Deudas!$E$11,(R36+ROUND(R36*Deudas!$D$11/12,2)))</f>
        <v/>
      </c>
      <c r="H37" s="15">
        <f>MIN(Deudas!$E$12,(S36+ROUND(S36*Deudas!$D$12/12,2)))</f>
        <v/>
      </c>
      <c r="I37" s="15">
        <f>MIN(Deudas!$E$13,(T36+ROUND(T36*Deudas!$D$13/12,2)))</f>
        <v/>
      </c>
      <c r="J37" s="15">
        <f>MIN(Deudas!$E$14,(U36+ROUND(U36*Deudas!$D$14/12,2)))</f>
        <v/>
      </c>
      <c r="K37" s="15">
        <f>MIN(Deudas!$E$15,(V36+ROUND(V36*Deudas!$D$15/12,2)))</f>
        <v/>
      </c>
      <c r="L37" s="15">
        <f>Deudas!$C$4+SUM(Deudas!$E$11:$E$15)-SUM(G37:K37)</f>
        <v/>
      </c>
      <c r="M37" s="15">
        <f>MIN((R36+ROUND(R36*Deudas!$D$11/12,2))-G37,MAX(0,L37))</f>
        <v/>
      </c>
      <c r="N37" s="15">
        <f>MIN((S36+ROUND(S36*Deudas!$D$12/12,2))-H37,MAX(0,L37-SUM(M37:M37)))</f>
        <v/>
      </c>
      <c r="O37" s="15">
        <f>MIN((T36+ROUND(T36*Deudas!$D$13/12,2))-I37,MAX(0,L37-SUM(M37:N37)))</f>
        <v/>
      </c>
      <c r="P37" s="15">
        <f>MIN((U36+ROUND(U36*Deudas!$D$14/12,2))-J37,MAX(0,L37-SUM(M37:O37)))</f>
        <v/>
      </c>
      <c r="Q37" s="15">
        <f>MIN((V36+ROUND(V36*Deudas!$D$15/12,2))-K37,MAX(0,L37-SUM(M37:P37)))</f>
        <v/>
      </c>
      <c r="R37" s="15">
        <f>ROUND((R36+ROUND(R36*Deudas!$D$11/12,2))-G37-M37,2)</f>
        <v/>
      </c>
      <c r="S37" s="15">
        <f>ROUND((S36+ROUND(S36*Deudas!$D$12/12,2))-H37-N37,2)</f>
        <v/>
      </c>
      <c r="T37" s="15">
        <f>ROUND((T36+ROUND(T36*Deudas!$D$13/12,2))-I37-O37,2)</f>
        <v/>
      </c>
      <c r="U37" s="15">
        <f>ROUND((U36+ROUND(U36*Deudas!$D$14/12,2))-J37-P37,2)</f>
        <v/>
      </c>
      <c r="V37" s="15">
        <f>ROUND((V36+ROUND(V36*Deudas!$D$15/12,2))-K37-Q37,2)</f>
        <v/>
      </c>
      <c r="W37" s="15">
        <f>ROUND(B37*Deudas!$D$11/12,2)+ROUND(C37*Deudas!$D$12/12,2)+ROUND(D37*Deudas!$D$13/12,2)+ROUND(E37*Deudas!$D$14/12,2)+ROUND(F37*Deudas!$D$15/12,2)</f>
        <v/>
      </c>
    </row>
    <row r="38">
      <c r="A38" s="10" t="n">
        <v>34</v>
      </c>
      <c r="B38" s="15">
        <f>R37</f>
        <v/>
      </c>
      <c r="C38" s="15">
        <f>S37</f>
        <v/>
      </c>
      <c r="D38" s="15">
        <f>T37</f>
        <v/>
      </c>
      <c r="E38" s="15">
        <f>U37</f>
        <v/>
      </c>
      <c r="F38" s="15">
        <f>V37</f>
        <v/>
      </c>
      <c r="G38" s="15">
        <f>MIN(Deudas!$E$11,(R37+ROUND(R37*Deudas!$D$11/12,2)))</f>
        <v/>
      </c>
      <c r="H38" s="15">
        <f>MIN(Deudas!$E$12,(S37+ROUND(S37*Deudas!$D$12/12,2)))</f>
        <v/>
      </c>
      <c r="I38" s="15">
        <f>MIN(Deudas!$E$13,(T37+ROUND(T37*Deudas!$D$13/12,2)))</f>
        <v/>
      </c>
      <c r="J38" s="15">
        <f>MIN(Deudas!$E$14,(U37+ROUND(U37*Deudas!$D$14/12,2)))</f>
        <v/>
      </c>
      <c r="K38" s="15">
        <f>MIN(Deudas!$E$15,(V37+ROUND(V37*Deudas!$D$15/12,2)))</f>
        <v/>
      </c>
      <c r="L38" s="15">
        <f>Deudas!$C$4+SUM(Deudas!$E$11:$E$15)-SUM(G38:K38)</f>
        <v/>
      </c>
      <c r="M38" s="15">
        <f>MIN((R37+ROUND(R37*Deudas!$D$11/12,2))-G38,MAX(0,L38))</f>
        <v/>
      </c>
      <c r="N38" s="15">
        <f>MIN((S37+ROUND(S37*Deudas!$D$12/12,2))-H38,MAX(0,L38-SUM(M38:M38)))</f>
        <v/>
      </c>
      <c r="O38" s="15">
        <f>MIN((T37+ROUND(T37*Deudas!$D$13/12,2))-I38,MAX(0,L38-SUM(M38:N38)))</f>
        <v/>
      </c>
      <c r="P38" s="15">
        <f>MIN((U37+ROUND(U37*Deudas!$D$14/12,2))-J38,MAX(0,L38-SUM(M38:O38)))</f>
        <v/>
      </c>
      <c r="Q38" s="15">
        <f>MIN((V37+ROUND(V37*Deudas!$D$15/12,2))-K38,MAX(0,L38-SUM(M38:P38)))</f>
        <v/>
      </c>
      <c r="R38" s="15">
        <f>ROUND((R37+ROUND(R37*Deudas!$D$11/12,2))-G38-M38,2)</f>
        <v/>
      </c>
      <c r="S38" s="15">
        <f>ROUND((S37+ROUND(S37*Deudas!$D$12/12,2))-H38-N38,2)</f>
        <v/>
      </c>
      <c r="T38" s="15">
        <f>ROUND((T37+ROUND(T37*Deudas!$D$13/12,2))-I38-O38,2)</f>
        <v/>
      </c>
      <c r="U38" s="15">
        <f>ROUND((U37+ROUND(U37*Deudas!$D$14/12,2))-J38-P38,2)</f>
        <v/>
      </c>
      <c r="V38" s="15">
        <f>ROUND((V37+ROUND(V37*Deudas!$D$15/12,2))-K38-Q38,2)</f>
        <v/>
      </c>
      <c r="W38" s="15">
        <f>ROUND(B38*Deudas!$D$11/12,2)+ROUND(C38*Deudas!$D$12/12,2)+ROUND(D38*Deudas!$D$13/12,2)+ROUND(E38*Deudas!$D$14/12,2)+ROUND(F38*Deudas!$D$15/12,2)</f>
        <v/>
      </c>
    </row>
    <row r="39">
      <c r="A39" s="10" t="n">
        <v>35</v>
      </c>
      <c r="B39" s="15">
        <f>R38</f>
        <v/>
      </c>
      <c r="C39" s="15">
        <f>S38</f>
        <v/>
      </c>
      <c r="D39" s="15">
        <f>T38</f>
        <v/>
      </c>
      <c r="E39" s="15">
        <f>U38</f>
        <v/>
      </c>
      <c r="F39" s="15">
        <f>V38</f>
        <v/>
      </c>
      <c r="G39" s="15">
        <f>MIN(Deudas!$E$11,(R38+ROUND(R38*Deudas!$D$11/12,2)))</f>
        <v/>
      </c>
      <c r="H39" s="15">
        <f>MIN(Deudas!$E$12,(S38+ROUND(S38*Deudas!$D$12/12,2)))</f>
        <v/>
      </c>
      <c r="I39" s="15">
        <f>MIN(Deudas!$E$13,(T38+ROUND(T38*Deudas!$D$13/12,2)))</f>
        <v/>
      </c>
      <c r="J39" s="15">
        <f>MIN(Deudas!$E$14,(U38+ROUND(U38*Deudas!$D$14/12,2)))</f>
        <v/>
      </c>
      <c r="K39" s="15">
        <f>MIN(Deudas!$E$15,(V38+ROUND(V38*Deudas!$D$15/12,2)))</f>
        <v/>
      </c>
      <c r="L39" s="15">
        <f>Deudas!$C$4+SUM(Deudas!$E$11:$E$15)-SUM(G39:K39)</f>
        <v/>
      </c>
      <c r="M39" s="15">
        <f>MIN((R38+ROUND(R38*Deudas!$D$11/12,2))-G39,MAX(0,L39))</f>
        <v/>
      </c>
      <c r="N39" s="15">
        <f>MIN((S38+ROUND(S38*Deudas!$D$12/12,2))-H39,MAX(0,L39-SUM(M39:M39)))</f>
        <v/>
      </c>
      <c r="O39" s="15">
        <f>MIN((T38+ROUND(T38*Deudas!$D$13/12,2))-I39,MAX(0,L39-SUM(M39:N39)))</f>
        <v/>
      </c>
      <c r="P39" s="15">
        <f>MIN((U38+ROUND(U38*Deudas!$D$14/12,2))-J39,MAX(0,L39-SUM(M39:O39)))</f>
        <v/>
      </c>
      <c r="Q39" s="15">
        <f>MIN((V38+ROUND(V38*Deudas!$D$15/12,2))-K39,MAX(0,L39-SUM(M39:P39)))</f>
        <v/>
      </c>
      <c r="R39" s="15">
        <f>ROUND((R38+ROUND(R38*Deudas!$D$11/12,2))-G39-M39,2)</f>
        <v/>
      </c>
      <c r="S39" s="15">
        <f>ROUND((S38+ROUND(S38*Deudas!$D$12/12,2))-H39-N39,2)</f>
        <v/>
      </c>
      <c r="T39" s="15">
        <f>ROUND((T38+ROUND(T38*Deudas!$D$13/12,2))-I39-O39,2)</f>
        <v/>
      </c>
      <c r="U39" s="15">
        <f>ROUND((U38+ROUND(U38*Deudas!$D$14/12,2))-J39-P39,2)</f>
        <v/>
      </c>
      <c r="V39" s="15">
        <f>ROUND((V38+ROUND(V38*Deudas!$D$15/12,2))-K39-Q39,2)</f>
        <v/>
      </c>
      <c r="W39" s="15">
        <f>ROUND(B39*Deudas!$D$11/12,2)+ROUND(C39*Deudas!$D$12/12,2)+ROUND(D39*Deudas!$D$13/12,2)+ROUND(E39*Deudas!$D$14/12,2)+ROUND(F39*Deudas!$D$15/12,2)</f>
        <v/>
      </c>
    </row>
    <row r="40">
      <c r="A40" s="10" t="n">
        <v>36</v>
      </c>
      <c r="B40" s="15">
        <f>R39</f>
        <v/>
      </c>
      <c r="C40" s="15">
        <f>S39</f>
        <v/>
      </c>
      <c r="D40" s="15">
        <f>T39</f>
        <v/>
      </c>
      <c r="E40" s="15">
        <f>U39</f>
        <v/>
      </c>
      <c r="F40" s="15">
        <f>V39</f>
        <v/>
      </c>
      <c r="G40" s="15">
        <f>MIN(Deudas!$E$11,(R39+ROUND(R39*Deudas!$D$11/12,2)))</f>
        <v/>
      </c>
      <c r="H40" s="15">
        <f>MIN(Deudas!$E$12,(S39+ROUND(S39*Deudas!$D$12/12,2)))</f>
        <v/>
      </c>
      <c r="I40" s="15">
        <f>MIN(Deudas!$E$13,(T39+ROUND(T39*Deudas!$D$13/12,2)))</f>
        <v/>
      </c>
      <c r="J40" s="15">
        <f>MIN(Deudas!$E$14,(U39+ROUND(U39*Deudas!$D$14/12,2)))</f>
        <v/>
      </c>
      <c r="K40" s="15">
        <f>MIN(Deudas!$E$15,(V39+ROUND(V39*Deudas!$D$15/12,2)))</f>
        <v/>
      </c>
      <c r="L40" s="15">
        <f>Deudas!$C$4+SUM(Deudas!$E$11:$E$15)-SUM(G40:K40)</f>
        <v/>
      </c>
      <c r="M40" s="15">
        <f>MIN((R39+ROUND(R39*Deudas!$D$11/12,2))-G40,MAX(0,L40))</f>
        <v/>
      </c>
      <c r="N40" s="15">
        <f>MIN((S39+ROUND(S39*Deudas!$D$12/12,2))-H40,MAX(0,L40-SUM(M40:M40)))</f>
        <v/>
      </c>
      <c r="O40" s="15">
        <f>MIN((T39+ROUND(T39*Deudas!$D$13/12,2))-I40,MAX(0,L40-SUM(M40:N40)))</f>
        <v/>
      </c>
      <c r="P40" s="15">
        <f>MIN((U39+ROUND(U39*Deudas!$D$14/12,2))-J40,MAX(0,L40-SUM(M40:O40)))</f>
        <v/>
      </c>
      <c r="Q40" s="15">
        <f>MIN((V39+ROUND(V39*Deudas!$D$15/12,2))-K40,MAX(0,L40-SUM(M40:P40)))</f>
        <v/>
      </c>
      <c r="R40" s="15">
        <f>ROUND((R39+ROUND(R39*Deudas!$D$11/12,2))-G40-M40,2)</f>
        <v/>
      </c>
      <c r="S40" s="15">
        <f>ROUND((S39+ROUND(S39*Deudas!$D$12/12,2))-H40-N40,2)</f>
        <v/>
      </c>
      <c r="T40" s="15">
        <f>ROUND((T39+ROUND(T39*Deudas!$D$13/12,2))-I40-O40,2)</f>
        <v/>
      </c>
      <c r="U40" s="15">
        <f>ROUND((U39+ROUND(U39*Deudas!$D$14/12,2))-J40-P40,2)</f>
        <v/>
      </c>
      <c r="V40" s="15">
        <f>ROUND((V39+ROUND(V39*Deudas!$D$15/12,2))-K40-Q40,2)</f>
        <v/>
      </c>
      <c r="W40" s="15">
        <f>ROUND(B40*Deudas!$D$11/12,2)+ROUND(C40*Deudas!$D$12/12,2)+ROUND(D40*Deudas!$D$13/12,2)+ROUND(E40*Deudas!$D$14/12,2)+ROUND(F40*Deudas!$D$15/12,2)</f>
        <v/>
      </c>
    </row>
    <row r="41">
      <c r="A41" s="10" t="n">
        <v>37</v>
      </c>
      <c r="B41" s="15">
        <f>R40</f>
        <v/>
      </c>
      <c r="C41" s="15">
        <f>S40</f>
        <v/>
      </c>
      <c r="D41" s="15">
        <f>T40</f>
        <v/>
      </c>
      <c r="E41" s="15">
        <f>U40</f>
        <v/>
      </c>
      <c r="F41" s="15">
        <f>V40</f>
        <v/>
      </c>
      <c r="G41" s="15">
        <f>MIN(Deudas!$E$11,(R40+ROUND(R40*Deudas!$D$11/12,2)))</f>
        <v/>
      </c>
      <c r="H41" s="15">
        <f>MIN(Deudas!$E$12,(S40+ROUND(S40*Deudas!$D$12/12,2)))</f>
        <v/>
      </c>
      <c r="I41" s="15">
        <f>MIN(Deudas!$E$13,(T40+ROUND(T40*Deudas!$D$13/12,2)))</f>
        <v/>
      </c>
      <c r="J41" s="15">
        <f>MIN(Deudas!$E$14,(U40+ROUND(U40*Deudas!$D$14/12,2)))</f>
        <v/>
      </c>
      <c r="K41" s="15">
        <f>MIN(Deudas!$E$15,(V40+ROUND(V40*Deudas!$D$15/12,2)))</f>
        <v/>
      </c>
      <c r="L41" s="15">
        <f>Deudas!$C$4+SUM(Deudas!$E$11:$E$15)-SUM(G41:K41)</f>
        <v/>
      </c>
      <c r="M41" s="15">
        <f>MIN((R40+ROUND(R40*Deudas!$D$11/12,2))-G41,MAX(0,L41))</f>
        <v/>
      </c>
      <c r="N41" s="15">
        <f>MIN((S40+ROUND(S40*Deudas!$D$12/12,2))-H41,MAX(0,L41-SUM(M41:M41)))</f>
        <v/>
      </c>
      <c r="O41" s="15">
        <f>MIN((T40+ROUND(T40*Deudas!$D$13/12,2))-I41,MAX(0,L41-SUM(M41:N41)))</f>
        <v/>
      </c>
      <c r="P41" s="15">
        <f>MIN((U40+ROUND(U40*Deudas!$D$14/12,2))-J41,MAX(0,L41-SUM(M41:O41)))</f>
        <v/>
      </c>
      <c r="Q41" s="15">
        <f>MIN((V40+ROUND(V40*Deudas!$D$15/12,2))-K41,MAX(0,L41-SUM(M41:P41)))</f>
        <v/>
      </c>
      <c r="R41" s="15">
        <f>ROUND((R40+ROUND(R40*Deudas!$D$11/12,2))-G41-M41,2)</f>
        <v/>
      </c>
      <c r="S41" s="15">
        <f>ROUND((S40+ROUND(S40*Deudas!$D$12/12,2))-H41-N41,2)</f>
        <v/>
      </c>
      <c r="T41" s="15">
        <f>ROUND((T40+ROUND(T40*Deudas!$D$13/12,2))-I41-O41,2)</f>
        <v/>
      </c>
      <c r="U41" s="15">
        <f>ROUND((U40+ROUND(U40*Deudas!$D$14/12,2))-J41-P41,2)</f>
        <v/>
      </c>
      <c r="V41" s="15">
        <f>ROUND((V40+ROUND(V40*Deudas!$D$15/12,2))-K41-Q41,2)</f>
        <v/>
      </c>
      <c r="W41" s="15">
        <f>ROUND(B41*Deudas!$D$11/12,2)+ROUND(C41*Deudas!$D$12/12,2)+ROUND(D41*Deudas!$D$13/12,2)+ROUND(E41*Deudas!$D$14/12,2)+ROUND(F41*Deudas!$D$15/12,2)</f>
        <v/>
      </c>
    </row>
    <row r="42">
      <c r="A42" s="10" t="n">
        <v>38</v>
      </c>
      <c r="B42" s="15">
        <f>R41</f>
        <v/>
      </c>
      <c r="C42" s="15">
        <f>S41</f>
        <v/>
      </c>
      <c r="D42" s="15">
        <f>T41</f>
        <v/>
      </c>
      <c r="E42" s="15">
        <f>U41</f>
        <v/>
      </c>
      <c r="F42" s="15">
        <f>V41</f>
        <v/>
      </c>
      <c r="G42" s="15">
        <f>MIN(Deudas!$E$11,(R41+ROUND(R41*Deudas!$D$11/12,2)))</f>
        <v/>
      </c>
      <c r="H42" s="15">
        <f>MIN(Deudas!$E$12,(S41+ROUND(S41*Deudas!$D$12/12,2)))</f>
        <v/>
      </c>
      <c r="I42" s="15">
        <f>MIN(Deudas!$E$13,(T41+ROUND(T41*Deudas!$D$13/12,2)))</f>
        <v/>
      </c>
      <c r="J42" s="15">
        <f>MIN(Deudas!$E$14,(U41+ROUND(U41*Deudas!$D$14/12,2)))</f>
        <v/>
      </c>
      <c r="K42" s="15">
        <f>MIN(Deudas!$E$15,(V41+ROUND(V41*Deudas!$D$15/12,2)))</f>
        <v/>
      </c>
      <c r="L42" s="15">
        <f>Deudas!$C$4+SUM(Deudas!$E$11:$E$15)-SUM(G42:K42)</f>
        <v/>
      </c>
      <c r="M42" s="15">
        <f>MIN((R41+ROUND(R41*Deudas!$D$11/12,2))-G42,MAX(0,L42))</f>
        <v/>
      </c>
      <c r="N42" s="15">
        <f>MIN((S41+ROUND(S41*Deudas!$D$12/12,2))-H42,MAX(0,L42-SUM(M42:M42)))</f>
        <v/>
      </c>
      <c r="O42" s="15">
        <f>MIN((T41+ROUND(T41*Deudas!$D$13/12,2))-I42,MAX(0,L42-SUM(M42:N42)))</f>
        <v/>
      </c>
      <c r="P42" s="15">
        <f>MIN((U41+ROUND(U41*Deudas!$D$14/12,2))-J42,MAX(0,L42-SUM(M42:O42)))</f>
        <v/>
      </c>
      <c r="Q42" s="15">
        <f>MIN((V41+ROUND(V41*Deudas!$D$15/12,2))-K42,MAX(0,L42-SUM(M42:P42)))</f>
        <v/>
      </c>
      <c r="R42" s="15">
        <f>ROUND((R41+ROUND(R41*Deudas!$D$11/12,2))-G42-M42,2)</f>
        <v/>
      </c>
      <c r="S42" s="15">
        <f>ROUND((S41+ROUND(S41*Deudas!$D$12/12,2))-H42-N42,2)</f>
        <v/>
      </c>
      <c r="T42" s="15">
        <f>ROUND((T41+ROUND(T41*Deudas!$D$13/12,2))-I42-O42,2)</f>
        <v/>
      </c>
      <c r="U42" s="15">
        <f>ROUND((U41+ROUND(U41*Deudas!$D$14/12,2))-J42-P42,2)</f>
        <v/>
      </c>
      <c r="V42" s="15">
        <f>ROUND((V41+ROUND(V41*Deudas!$D$15/12,2))-K42-Q42,2)</f>
        <v/>
      </c>
      <c r="W42" s="15">
        <f>ROUND(B42*Deudas!$D$11/12,2)+ROUND(C42*Deudas!$D$12/12,2)+ROUND(D42*Deudas!$D$13/12,2)+ROUND(E42*Deudas!$D$14/12,2)+ROUND(F42*Deudas!$D$15/12,2)</f>
        <v/>
      </c>
    </row>
    <row r="43">
      <c r="A43" s="10" t="n">
        <v>39</v>
      </c>
      <c r="B43" s="15">
        <f>R42</f>
        <v/>
      </c>
      <c r="C43" s="15">
        <f>S42</f>
        <v/>
      </c>
      <c r="D43" s="15">
        <f>T42</f>
        <v/>
      </c>
      <c r="E43" s="15">
        <f>U42</f>
        <v/>
      </c>
      <c r="F43" s="15">
        <f>V42</f>
        <v/>
      </c>
      <c r="G43" s="15">
        <f>MIN(Deudas!$E$11,(R42+ROUND(R42*Deudas!$D$11/12,2)))</f>
        <v/>
      </c>
      <c r="H43" s="15">
        <f>MIN(Deudas!$E$12,(S42+ROUND(S42*Deudas!$D$12/12,2)))</f>
        <v/>
      </c>
      <c r="I43" s="15">
        <f>MIN(Deudas!$E$13,(T42+ROUND(T42*Deudas!$D$13/12,2)))</f>
        <v/>
      </c>
      <c r="J43" s="15">
        <f>MIN(Deudas!$E$14,(U42+ROUND(U42*Deudas!$D$14/12,2)))</f>
        <v/>
      </c>
      <c r="K43" s="15">
        <f>MIN(Deudas!$E$15,(V42+ROUND(V42*Deudas!$D$15/12,2)))</f>
        <v/>
      </c>
      <c r="L43" s="15">
        <f>Deudas!$C$4+SUM(Deudas!$E$11:$E$15)-SUM(G43:K43)</f>
        <v/>
      </c>
      <c r="M43" s="15">
        <f>MIN((R42+ROUND(R42*Deudas!$D$11/12,2))-G43,MAX(0,L43))</f>
        <v/>
      </c>
      <c r="N43" s="15">
        <f>MIN((S42+ROUND(S42*Deudas!$D$12/12,2))-H43,MAX(0,L43-SUM(M43:M43)))</f>
        <v/>
      </c>
      <c r="O43" s="15">
        <f>MIN((T42+ROUND(T42*Deudas!$D$13/12,2))-I43,MAX(0,L43-SUM(M43:N43)))</f>
        <v/>
      </c>
      <c r="P43" s="15">
        <f>MIN((U42+ROUND(U42*Deudas!$D$14/12,2))-J43,MAX(0,L43-SUM(M43:O43)))</f>
        <v/>
      </c>
      <c r="Q43" s="15">
        <f>MIN((V42+ROUND(V42*Deudas!$D$15/12,2))-K43,MAX(0,L43-SUM(M43:P43)))</f>
        <v/>
      </c>
      <c r="R43" s="15">
        <f>ROUND((R42+ROUND(R42*Deudas!$D$11/12,2))-G43-M43,2)</f>
        <v/>
      </c>
      <c r="S43" s="15">
        <f>ROUND((S42+ROUND(S42*Deudas!$D$12/12,2))-H43-N43,2)</f>
        <v/>
      </c>
      <c r="T43" s="15">
        <f>ROUND((T42+ROUND(T42*Deudas!$D$13/12,2))-I43-O43,2)</f>
        <v/>
      </c>
      <c r="U43" s="15">
        <f>ROUND((U42+ROUND(U42*Deudas!$D$14/12,2))-J43-P43,2)</f>
        <v/>
      </c>
      <c r="V43" s="15">
        <f>ROUND((V42+ROUND(V42*Deudas!$D$15/12,2))-K43-Q43,2)</f>
        <v/>
      </c>
      <c r="W43" s="15">
        <f>ROUND(B43*Deudas!$D$11/12,2)+ROUND(C43*Deudas!$D$12/12,2)+ROUND(D43*Deudas!$D$13/12,2)+ROUND(E43*Deudas!$D$14/12,2)+ROUND(F43*Deudas!$D$15/12,2)</f>
        <v/>
      </c>
    </row>
    <row r="44">
      <c r="A44" s="10" t="n">
        <v>40</v>
      </c>
      <c r="B44" s="15">
        <f>R43</f>
        <v/>
      </c>
      <c r="C44" s="15">
        <f>S43</f>
        <v/>
      </c>
      <c r="D44" s="15">
        <f>T43</f>
        <v/>
      </c>
      <c r="E44" s="15">
        <f>U43</f>
        <v/>
      </c>
      <c r="F44" s="15">
        <f>V43</f>
        <v/>
      </c>
      <c r="G44" s="15">
        <f>MIN(Deudas!$E$11,(R43+ROUND(R43*Deudas!$D$11/12,2)))</f>
        <v/>
      </c>
      <c r="H44" s="15">
        <f>MIN(Deudas!$E$12,(S43+ROUND(S43*Deudas!$D$12/12,2)))</f>
        <v/>
      </c>
      <c r="I44" s="15">
        <f>MIN(Deudas!$E$13,(T43+ROUND(T43*Deudas!$D$13/12,2)))</f>
        <v/>
      </c>
      <c r="J44" s="15">
        <f>MIN(Deudas!$E$14,(U43+ROUND(U43*Deudas!$D$14/12,2)))</f>
        <v/>
      </c>
      <c r="K44" s="15">
        <f>MIN(Deudas!$E$15,(V43+ROUND(V43*Deudas!$D$15/12,2)))</f>
        <v/>
      </c>
      <c r="L44" s="15">
        <f>Deudas!$C$4+SUM(Deudas!$E$11:$E$15)-SUM(G44:K44)</f>
        <v/>
      </c>
      <c r="M44" s="15">
        <f>MIN((R43+ROUND(R43*Deudas!$D$11/12,2))-G44,MAX(0,L44))</f>
        <v/>
      </c>
      <c r="N44" s="15">
        <f>MIN((S43+ROUND(S43*Deudas!$D$12/12,2))-H44,MAX(0,L44-SUM(M44:M44)))</f>
        <v/>
      </c>
      <c r="O44" s="15">
        <f>MIN((T43+ROUND(T43*Deudas!$D$13/12,2))-I44,MAX(0,L44-SUM(M44:N44)))</f>
        <v/>
      </c>
      <c r="P44" s="15">
        <f>MIN((U43+ROUND(U43*Deudas!$D$14/12,2))-J44,MAX(0,L44-SUM(M44:O44)))</f>
        <v/>
      </c>
      <c r="Q44" s="15">
        <f>MIN((V43+ROUND(V43*Deudas!$D$15/12,2))-K44,MAX(0,L44-SUM(M44:P44)))</f>
        <v/>
      </c>
      <c r="R44" s="15">
        <f>ROUND((R43+ROUND(R43*Deudas!$D$11/12,2))-G44-M44,2)</f>
        <v/>
      </c>
      <c r="S44" s="15">
        <f>ROUND((S43+ROUND(S43*Deudas!$D$12/12,2))-H44-N44,2)</f>
        <v/>
      </c>
      <c r="T44" s="15">
        <f>ROUND((T43+ROUND(T43*Deudas!$D$13/12,2))-I44-O44,2)</f>
        <v/>
      </c>
      <c r="U44" s="15">
        <f>ROUND((U43+ROUND(U43*Deudas!$D$14/12,2))-J44-P44,2)</f>
        <v/>
      </c>
      <c r="V44" s="15">
        <f>ROUND((V43+ROUND(V43*Deudas!$D$15/12,2))-K44-Q44,2)</f>
        <v/>
      </c>
      <c r="W44" s="15">
        <f>ROUND(B44*Deudas!$D$11/12,2)+ROUND(C44*Deudas!$D$12/12,2)+ROUND(D44*Deudas!$D$13/12,2)+ROUND(E44*Deudas!$D$14/12,2)+ROUND(F44*Deudas!$D$15/12,2)</f>
        <v/>
      </c>
    </row>
    <row r="45">
      <c r="A45" s="10" t="n">
        <v>41</v>
      </c>
      <c r="B45" s="15">
        <f>R44</f>
        <v/>
      </c>
      <c r="C45" s="15">
        <f>S44</f>
        <v/>
      </c>
      <c r="D45" s="15">
        <f>T44</f>
        <v/>
      </c>
      <c r="E45" s="15">
        <f>U44</f>
        <v/>
      </c>
      <c r="F45" s="15">
        <f>V44</f>
        <v/>
      </c>
      <c r="G45" s="15">
        <f>MIN(Deudas!$E$11,(R44+ROUND(R44*Deudas!$D$11/12,2)))</f>
        <v/>
      </c>
      <c r="H45" s="15">
        <f>MIN(Deudas!$E$12,(S44+ROUND(S44*Deudas!$D$12/12,2)))</f>
        <v/>
      </c>
      <c r="I45" s="15">
        <f>MIN(Deudas!$E$13,(T44+ROUND(T44*Deudas!$D$13/12,2)))</f>
        <v/>
      </c>
      <c r="J45" s="15">
        <f>MIN(Deudas!$E$14,(U44+ROUND(U44*Deudas!$D$14/12,2)))</f>
        <v/>
      </c>
      <c r="K45" s="15">
        <f>MIN(Deudas!$E$15,(V44+ROUND(V44*Deudas!$D$15/12,2)))</f>
        <v/>
      </c>
      <c r="L45" s="15">
        <f>Deudas!$C$4+SUM(Deudas!$E$11:$E$15)-SUM(G45:K45)</f>
        <v/>
      </c>
      <c r="M45" s="15">
        <f>MIN((R44+ROUND(R44*Deudas!$D$11/12,2))-G45,MAX(0,L45))</f>
        <v/>
      </c>
      <c r="N45" s="15">
        <f>MIN((S44+ROUND(S44*Deudas!$D$12/12,2))-H45,MAX(0,L45-SUM(M45:M45)))</f>
        <v/>
      </c>
      <c r="O45" s="15">
        <f>MIN((T44+ROUND(T44*Deudas!$D$13/12,2))-I45,MAX(0,L45-SUM(M45:N45)))</f>
        <v/>
      </c>
      <c r="P45" s="15">
        <f>MIN((U44+ROUND(U44*Deudas!$D$14/12,2))-J45,MAX(0,L45-SUM(M45:O45)))</f>
        <v/>
      </c>
      <c r="Q45" s="15">
        <f>MIN((V44+ROUND(V44*Deudas!$D$15/12,2))-K45,MAX(0,L45-SUM(M45:P45)))</f>
        <v/>
      </c>
      <c r="R45" s="15">
        <f>ROUND((R44+ROUND(R44*Deudas!$D$11/12,2))-G45-M45,2)</f>
        <v/>
      </c>
      <c r="S45" s="15">
        <f>ROUND((S44+ROUND(S44*Deudas!$D$12/12,2))-H45-N45,2)</f>
        <v/>
      </c>
      <c r="T45" s="15">
        <f>ROUND((T44+ROUND(T44*Deudas!$D$13/12,2))-I45-O45,2)</f>
        <v/>
      </c>
      <c r="U45" s="15">
        <f>ROUND((U44+ROUND(U44*Deudas!$D$14/12,2))-J45-P45,2)</f>
        <v/>
      </c>
      <c r="V45" s="15">
        <f>ROUND((V44+ROUND(V44*Deudas!$D$15/12,2))-K45-Q45,2)</f>
        <v/>
      </c>
      <c r="W45" s="15">
        <f>ROUND(B45*Deudas!$D$11/12,2)+ROUND(C45*Deudas!$D$12/12,2)+ROUND(D45*Deudas!$D$13/12,2)+ROUND(E45*Deudas!$D$14/12,2)+ROUND(F45*Deudas!$D$15/12,2)</f>
        <v/>
      </c>
    </row>
    <row r="46">
      <c r="A46" s="10" t="n">
        <v>42</v>
      </c>
      <c r="B46" s="15">
        <f>R45</f>
        <v/>
      </c>
      <c r="C46" s="15">
        <f>S45</f>
        <v/>
      </c>
      <c r="D46" s="15">
        <f>T45</f>
        <v/>
      </c>
      <c r="E46" s="15">
        <f>U45</f>
        <v/>
      </c>
      <c r="F46" s="15">
        <f>V45</f>
        <v/>
      </c>
      <c r="G46" s="15">
        <f>MIN(Deudas!$E$11,(R45+ROUND(R45*Deudas!$D$11/12,2)))</f>
        <v/>
      </c>
      <c r="H46" s="15">
        <f>MIN(Deudas!$E$12,(S45+ROUND(S45*Deudas!$D$12/12,2)))</f>
        <v/>
      </c>
      <c r="I46" s="15">
        <f>MIN(Deudas!$E$13,(T45+ROUND(T45*Deudas!$D$13/12,2)))</f>
        <v/>
      </c>
      <c r="J46" s="15">
        <f>MIN(Deudas!$E$14,(U45+ROUND(U45*Deudas!$D$14/12,2)))</f>
        <v/>
      </c>
      <c r="K46" s="15">
        <f>MIN(Deudas!$E$15,(V45+ROUND(V45*Deudas!$D$15/12,2)))</f>
        <v/>
      </c>
      <c r="L46" s="15">
        <f>Deudas!$C$4+SUM(Deudas!$E$11:$E$15)-SUM(G46:K46)</f>
        <v/>
      </c>
      <c r="M46" s="15">
        <f>MIN((R45+ROUND(R45*Deudas!$D$11/12,2))-G46,MAX(0,L46))</f>
        <v/>
      </c>
      <c r="N46" s="15">
        <f>MIN((S45+ROUND(S45*Deudas!$D$12/12,2))-H46,MAX(0,L46-SUM(M46:M46)))</f>
        <v/>
      </c>
      <c r="O46" s="15">
        <f>MIN((T45+ROUND(T45*Deudas!$D$13/12,2))-I46,MAX(0,L46-SUM(M46:N46)))</f>
        <v/>
      </c>
      <c r="P46" s="15">
        <f>MIN((U45+ROUND(U45*Deudas!$D$14/12,2))-J46,MAX(0,L46-SUM(M46:O46)))</f>
        <v/>
      </c>
      <c r="Q46" s="15">
        <f>MIN((V45+ROUND(V45*Deudas!$D$15/12,2))-K46,MAX(0,L46-SUM(M46:P46)))</f>
        <v/>
      </c>
      <c r="R46" s="15">
        <f>ROUND((R45+ROUND(R45*Deudas!$D$11/12,2))-G46-M46,2)</f>
        <v/>
      </c>
      <c r="S46" s="15">
        <f>ROUND((S45+ROUND(S45*Deudas!$D$12/12,2))-H46-N46,2)</f>
        <v/>
      </c>
      <c r="T46" s="15">
        <f>ROUND((T45+ROUND(T45*Deudas!$D$13/12,2))-I46-O46,2)</f>
        <v/>
      </c>
      <c r="U46" s="15">
        <f>ROUND((U45+ROUND(U45*Deudas!$D$14/12,2))-J46-P46,2)</f>
        <v/>
      </c>
      <c r="V46" s="15">
        <f>ROUND((V45+ROUND(V45*Deudas!$D$15/12,2))-K46-Q46,2)</f>
        <v/>
      </c>
      <c r="W46" s="15">
        <f>ROUND(B46*Deudas!$D$11/12,2)+ROUND(C46*Deudas!$D$12/12,2)+ROUND(D46*Deudas!$D$13/12,2)+ROUND(E46*Deudas!$D$14/12,2)+ROUND(F46*Deudas!$D$15/12,2)</f>
        <v/>
      </c>
    </row>
    <row r="47">
      <c r="A47" s="10" t="n">
        <v>43</v>
      </c>
      <c r="B47" s="15">
        <f>R46</f>
        <v/>
      </c>
      <c r="C47" s="15">
        <f>S46</f>
        <v/>
      </c>
      <c r="D47" s="15">
        <f>T46</f>
        <v/>
      </c>
      <c r="E47" s="15">
        <f>U46</f>
        <v/>
      </c>
      <c r="F47" s="15">
        <f>V46</f>
        <v/>
      </c>
      <c r="G47" s="15">
        <f>MIN(Deudas!$E$11,(R46+ROUND(R46*Deudas!$D$11/12,2)))</f>
        <v/>
      </c>
      <c r="H47" s="15">
        <f>MIN(Deudas!$E$12,(S46+ROUND(S46*Deudas!$D$12/12,2)))</f>
        <v/>
      </c>
      <c r="I47" s="15">
        <f>MIN(Deudas!$E$13,(T46+ROUND(T46*Deudas!$D$13/12,2)))</f>
        <v/>
      </c>
      <c r="J47" s="15">
        <f>MIN(Deudas!$E$14,(U46+ROUND(U46*Deudas!$D$14/12,2)))</f>
        <v/>
      </c>
      <c r="K47" s="15">
        <f>MIN(Deudas!$E$15,(V46+ROUND(V46*Deudas!$D$15/12,2)))</f>
        <v/>
      </c>
      <c r="L47" s="15">
        <f>Deudas!$C$4+SUM(Deudas!$E$11:$E$15)-SUM(G47:K47)</f>
        <v/>
      </c>
      <c r="M47" s="15">
        <f>MIN((R46+ROUND(R46*Deudas!$D$11/12,2))-G47,MAX(0,L47))</f>
        <v/>
      </c>
      <c r="N47" s="15">
        <f>MIN((S46+ROUND(S46*Deudas!$D$12/12,2))-H47,MAX(0,L47-SUM(M47:M47)))</f>
        <v/>
      </c>
      <c r="O47" s="15">
        <f>MIN((T46+ROUND(T46*Deudas!$D$13/12,2))-I47,MAX(0,L47-SUM(M47:N47)))</f>
        <v/>
      </c>
      <c r="P47" s="15">
        <f>MIN((U46+ROUND(U46*Deudas!$D$14/12,2))-J47,MAX(0,L47-SUM(M47:O47)))</f>
        <v/>
      </c>
      <c r="Q47" s="15">
        <f>MIN((V46+ROUND(V46*Deudas!$D$15/12,2))-K47,MAX(0,L47-SUM(M47:P47)))</f>
        <v/>
      </c>
      <c r="R47" s="15">
        <f>ROUND((R46+ROUND(R46*Deudas!$D$11/12,2))-G47-M47,2)</f>
        <v/>
      </c>
      <c r="S47" s="15">
        <f>ROUND((S46+ROUND(S46*Deudas!$D$12/12,2))-H47-N47,2)</f>
        <v/>
      </c>
      <c r="T47" s="15">
        <f>ROUND((T46+ROUND(T46*Deudas!$D$13/12,2))-I47-O47,2)</f>
        <v/>
      </c>
      <c r="U47" s="15">
        <f>ROUND((U46+ROUND(U46*Deudas!$D$14/12,2))-J47-P47,2)</f>
        <v/>
      </c>
      <c r="V47" s="15">
        <f>ROUND((V46+ROUND(V46*Deudas!$D$15/12,2))-K47-Q47,2)</f>
        <v/>
      </c>
      <c r="W47" s="15">
        <f>ROUND(B47*Deudas!$D$11/12,2)+ROUND(C47*Deudas!$D$12/12,2)+ROUND(D47*Deudas!$D$13/12,2)+ROUND(E47*Deudas!$D$14/12,2)+ROUND(F47*Deudas!$D$15/12,2)</f>
        <v/>
      </c>
    </row>
    <row r="48">
      <c r="A48" s="10" t="n">
        <v>44</v>
      </c>
      <c r="B48" s="15">
        <f>R47</f>
        <v/>
      </c>
      <c r="C48" s="15">
        <f>S47</f>
        <v/>
      </c>
      <c r="D48" s="15">
        <f>T47</f>
        <v/>
      </c>
      <c r="E48" s="15">
        <f>U47</f>
        <v/>
      </c>
      <c r="F48" s="15">
        <f>V47</f>
        <v/>
      </c>
      <c r="G48" s="15">
        <f>MIN(Deudas!$E$11,(R47+ROUND(R47*Deudas!$D$11/12,2)))</f>
        <v/>
      </c>
      <c r="H48" s="15">
        <f>MIN(Deudas!$E$12,(S47+ROUND(S47*Deudas!$D$12/12,2)))</f>
        <v/>
      </c>
      <c r="I48" s="15">
        <f>MIN(Deudas!$E$13,(T47+ROUND(T47*Deudas!$D$13/12,2)))</f>
        <v/>
      </c>
      <c r="J48" s="15">
        <f>MIN(Deudas!$E$14,(U47+ROUND(U47*Deudas!$D$14/12,2)))</f>
        <v/>
      </c>
      <c r="K48" s="15">
        <f>MIN(Deudas!$E$15,(V47+ROUND(V47*Deudas!$D$15/12,2)))</f>
        <v/>
      </c>
      <c r="L48" s="15">
        <f>Deudas!$C$4+SUM(Deudas!$E$11:$E$15)-SUM(G48:K48)</f>
        <v/>
      </c>
      <c r="M48" s="15">
        <f>MIN((R47+ROUND(R47*Deudas!$D$11/12,2))-G48,MAX(0,L48))</f>
        <v/>
      </c>
      <c r="N48" s="15">
        <f>MIN((S47+ROUND(S47*Deudas!$D$12/12,2))-H48,MAX(0,L48-SUM(M48:M48)))</f>
        <v/>
      </c>
      <c r="O48" s="15">
        <f>MIN((T47+ROUND(T47*Deudas!$D$13/12,2))-I48,MAX(0,L48-SUM(M48:N48)))</f>
        <v/>
      </c>
      <c r="P48" s="15">
        <f>MIN((U47+ROUND(U47*Deudas!$D$14/12,2))-J48,MAX(0,L48-SUM(M48:O48)))</f>
        <v/>
      </c>
      <c r="Q48" s="15">
        <f>MIN((V47+ROUND(V47*Deudas!$D$15/12,2))-K48,MAX(0,L48-SUM(M48:P48)))</f>
        <v/>
      </c>
      <c r="R48" s="15">
        <f>ROUND((R47+ROUND(R47*Deudas!$D$11/12,2))-G48-M48,2)</f>
        <v/>
      </c>
      <c r="S48" s="15">
        <f>ROUND((S47+ROUND(S47*Deudas!$D$12/12,2))-H48-N48,2)</f>
        <v/>
      </c>
      <c r="T48" s="15">
        <f>ROUND((T47+ROUND(T47*Deudas!$D$13/12,2))-I48-O48,2)</f>
        <v/>
      </c>
      <c r="U48" s="15">
        <f>ROUND((U47+ROUND(U47*Deudas!$D$14/12,2))-J48-P48,2)</f>
        <v/>
      </c>
      <c r="V48" s="15">
        <f>ROUND((V47+ROUND(V47*Deudas!$D$15/12,2))-K48-Q48,2)</f>
        <v/>
      </c>
      <c r="W48" s="15">
        <f>ROUND(B48*Deudas!$D$11/12,2)+ROUND(C48*Deudas!$D$12/12,2)+ROUND(D48*Deudas!$D$13/12,2)+ROUND(E48*Deudas!$D$14/12,2)+ROUND(F48*Deudas!$D$15/12,2)</f>
        <v/>
      </c>
    </row>
    <row r="49">
      <c r="A49" s="10" t="n">
        <v>45</v>
      </c>
      <c r="B49" s="15">
        <f>R48</f>
        <v/>
      </c>
      <c r="C49" s="15">
        <f>S48</f>
        <v/>
      </c>
      <c r="D49" s="15">
        <f>T48</f>
        <v/>
      </c>
      <c r="E49" s="15">
        <f>U48</f>
        <v/>
      </c>
      <c r="F49" s="15">
        <f>V48</f>
        <v/>
      </c>
      <c r="G49" s="15">
        <f>MIN(Deudas!$E$11,(R48+ROUND(R48*Deudas!$D$11/12,2)))</f>
        <v/>
      </c>
      <c r="H49" s="15">
        <f>MIN(Deudas!$E$12,(S48+ROUND(S48*Deudas!$D$12/12,2)))</f>
        <v/>
      </c>
      <c r="I49" s="15">
        <f>MIN(Deudas!$E$13,(T48+ROUND(T48*Deudas!$D$13/12,2)))</f>
        <v/>
      </c>
      <c r="J49" s="15">
        <f>MIN(Deudas!$E$14,(U48+ROUND(U48*Deudas!$D$14/12,2)))</f>
        <v/>
      </c>
      <c r="K49" s="15">
        <f>MIN(Deudas!$E$15,(V48+ROUND(V48*Deudas!$D$15/12,2)))</f>
        <v/>
      </c>
      <c r="L49" s="15">
        <f>Deudas!$C$4+SUM(Deudas!$E$11:$E$15)-SUM(G49:K49)</f>
        <v/>
      </c>
      <c r="M49" s="15">
        <f>MIN((R48+ROUND(R48*Deudas!$D$11/12,2))-G49,MAX(0,L49))</f>
        <v/>
      </c>
      <c r="N49" s="15">
        <f>MIN((S48+ROUND(S48*Deudas!$D$12/12,2))-H49,MAX(0,L49-SUM(M49:M49)))</f>
        <v/>
      </c>
      <c r="O49" s="15">
        <f>MIN((T48+ROUND(T48*Deudas!$D$13/12,2))-I49,MAX(0,L49-SUM(M49:N49)))</f>
        <v/>
      </c>
      <c r="P49" s="15">
        <f>MIN((U48+ROUND(U48*Deudas!$D$14/12,2))-J49,MAX(0,L49-SUM(M49:O49)))</f>
        <v/>
      </c>
      <c r="Q49" s="15">
        <f>MIN((V48+ROUND(V48*Deudas!$D$15/12,2))-K49,MAX(0,L49-SUM(M49:P49)))</f>
        <v/>
      </c>
      <c r="R49" s="15">
        <f>ROUND((R48+ROUND(R48*Deudas!$D$11/12,2))-G49-M49,2)</f>
        <v/>
      </c>
      <c r="S49" s="15">
        <f>ROUND((S48+ROUND(S48*Deudas!$D$12/12,2))-H49-N49,2)</f>
        <v/>
      </c>
      <c r="T49" s="15">
        <f>ROUND((T48+ROUND(T48*Deudas!$D$13/12,2))-I49-O49,2)</f>
        <v/>
      </c>
      <c r="U49" s="15">
        <f>ROUND((U48+ROUND(U48*Deudas!$D$14/12,2))-J49-P49,2)</f>
        <v/>
      </c>
      <c r="V49" s="15">
        <f>ROUND((V48+ROUND(V48*Deudas!$D$15/12,2))-K49-Q49,2)</f>
        <v/>
      </c>
      <c r="W49" s="15">
        <f>ROUND(B49*Deudas!$D$11/12,2)+ROUND(C49*Deudas!$D$12/12,2)+ROUND(D49*Deudas!$D$13/12,2)+ROUND(E49*Deudas!$D$14/12,2)+ROUND(F49*Deudas!$D$15/12,2)</f>
        <v/>
      </c>
    </row>
    <row r="50">
      <c r="A50" s="10" t="n">
        <v>46</v>
      </c>
      <c r="B50" s="15">
        <f>R49</f>
        <v/>
      </c>
      <c r="C50" s="15">
        <f>S49</f>
        <v/>
      </c>
      <c r="D50" s="15">
        <f>T49</f>
        <v/>
      </c>
      <c r="E50" s="15">
        <f>U49</f>
        <v/>
      </c>
      <c r="F50" s="15">
        <f>V49</f>
        <v/>
      </c>
      <c r="G50" s="15">
        <f>MIN(Deudas!$E$11,(R49+ROUND(R49*Deudas!$D$11/12,2)))</f>
        <v/>
      </c>
      <c r="H50" s="15">
        <f>MIN(Deudas!$E$12,(S49+ROUND(S49*Deudas!$D$12/12,2)))</f>
        <v/>
      </c>
      <c r="I50" s="15">
        <f>MIN(Deudas!$E$13,(T49+ROUND(T49*Deudas!$D$13/12,2)))</f>
        <v/>
      </c>
      <c r="J50" s="15">
        <f>MIN(Deudas!$E$14,(U49+ROUND(U49*Deudas!$D$14/12,2)))</f>
        <v/>
      </c>
      <c r="K50" s="15">
        <f>MIN(Deudas!$E$15,(V49+ROUND(V49*Deudas!$D$15/12,2)))</f>
        <v/>
      </c>
      <c r="L50" s="15">
        <f>Deudas!$C$4+SUM(Deudas!$E$11:$E$15)-SUM(G50:K50)</f>
        <v/>
      </c>
      <c r="M50" s="15">
        <f>MIN((R49+ROUND(R49*Deudas!$D$11/12,2))-G50,MAX(0,L50))</f>
        <v/>
      </c>
      <c r="N50" s="15">
        <f>MIN((S49+ROUND(S49*Deudas!$D$12/12,2))-H50,MAX(0,L50-SUM(M50:M50)))</f>
        <v/>
      </c>
      <c r="O50" s="15">
        <f>MIN((T49+ROUND(T49*Deudas!$D$13/12,2))-I50,MAX(0,L50-SUM(M50:N50)))</f>
        <v/>
      </c>
      <c r="P50" s="15">
        <f>MIN((U49+ROUND(U49*Deudas!$D$14/12,2))-J50,MAX(0,L50-SUM(M50:O50)))</f>
        <v/>
      </c>
      <c r="Q50" s="15">
        <f>MIN((V49+ROUND(V49*Deudas!$D$15/12,2))-K50,MAX(0,L50-SUM(M50:P50)))</f>
        <v/>
      </c>
      <c r="R50" s="15">
        <f>ROUND((R49+ROUND(R49*Deudas!$D$11/12,2))-G50-M50,2)</f>
        <v/>
      </c>
      <c r="S50" s="15">
        <f>ROUND((S49+ROUND(S49*Deudas!$D$12/12,2))-H50-N50,2)</f>
        <v/>
      </c>
      <c r="T50" s="15">
        <f>ROUND((T49+ROUND(T49*Deudas!$D$13/12,2))-I50-O50,2)</f>
        <v/>
      </c>
      <c r="U50" s="15">
        <f>ROUND((U49+ROUND(U49*Deudas!$D$14/12,2))-J50-P50,2)</f>
        <v/>
      </c>
      <c r="V50" s="15">
        <f>ROUND((V49+ROUND(V49*Deudas!$D$15/12,2))-K50-Q50,2)</f>
        <v/>
      </c>
      <c r="W50" s="15">
        <f>ROUND(B50*Deudas!$D$11/12,2)+ROUND(C50*Deudas!$D$12/12,2)+ROUND(D50*Deudas!$D$13/12,2)+ROUND(E50*Deudas!$D$14/12,2)+ROUND(F50*Deudas!$D$15/12,2)</f>
        <v/>
      </c>
    </row>
    <row r="51">
      <c r="A51" s="10" t="n">
        <v>47</v>
      </c>
      <c r="B51" s="15">
        <f>R50</f>
        <v/>
      </c>
      <c r="C51" s="15">
        <f>S50</f>
        <v/>
      </c>
      <c r="D51" s="15">
        <f>T50</f>
        <v/>
      </c>
      <c r="E51" s="15">
        <f>U50</f>
        <v/>
      </c>
      <c r="F51" s="15">
        <f>V50</f>
        <v/>
      </c>
      <c r="G51" s="15">
        <f>MIN(Deudas!$E$11,(R50+ROUND(R50*Deudas!$D$11/12,2)))</f>
        <v/>
      </c>
      <c r="H51" s="15">
        <f>MIN(Deudas!$E$12,(S50+ROUND(S50*Deudas!$D$12/12,2)))</f>
        <v/>
      </c>
      <c r="I51" s="15">
        <f>MIN(Deudas!$E$13,(T50+ROUND(T50*Deudas!$D$13/12,2)))</f>
        <v/>
      </c>
      <c r="J51" s="15">
        <f>MIN(Deudas!$E$14,(U50+ROUND(U50*Deudas!$D$14/12,2)))</f>
        <v/>
      </c>
      <c r="K51" s="15">
        <f>MIN(Deudas!$E$15,(V50+ROUND(V50*Deudas!$D$15/12,2)))</f>
        <v/>
      </c>
      <c r="L51" s="15">
        <f>Deudas!$C$4+SUM(Deudas!$E$11:$E$15)-SUM(G51:K51)</f>
        <v/>
      </c>
      <c r="M51" s="15">
        <f>MIN((R50+ROUND(R50*Deudas!$D$11/12,2))-G51,MAX(0,L51))</f>
        <v/>
      </c>
      <c r="N51" s="15">
        <f>MIN((S50+ROUND(S50*Deudas!$D$12/12,2))-H51,MAX(0,L51-SUM(M51:M51)))</f>
        <v/>
      </c>
      <c r="O51" s="15">
        <f>MIN((T50+ROUND(T50*Deudas!$D$13/12,2))-I51,MAX(0,L51-SUM(M51:N51)))</f>
        <v/>
      </c>
      <c r="P51" s="15">
        <f>MIN((U50+ROUND(U50*Deudas!$D$14/12,2))-J51,MAX(0,L51-SUM(M51:O51)))</f>
        <v/>
      </c>
      <c r="Q51" s="15">
        <f>MIN((V50+ROUND(V50*Deudas!$D$15/12,2))-K51,MAX(0,L51-SUM(M51:P51)))</f>
        <v/>
      </c>
      <c r="R51" s="15">
        <f>ROUND((R50+ROUND(R50*Deudas!$D$11/12,2))-G51-M51,2)</f>
        <v/>
      </c>
      <c r="S51" s="15">
        <f>ROUND((S50+ROUND(S50*Deudas!$D$12/12,2))-H51-N51,2)</f>
        <v/>
      </c>
      <c r="T51" s="15">
        <f>ROUND((T50+ROUND(T50*Deudas!$D$13/12,2))-I51-O51,2)</f>
        <v/>
      </c>
      <c r="U51" s="15">
        <f>ROUND((U50+ROUND(U50*Deudas!$D$14/12,2))-J51-P51,2)</f>
        <v/>
      </c>
      <c r="V51" s="15">
        <f>ROUND((V50+ROUND(V50*Deudas!$D$15/12,2))-K51-Q51,2)</f>
        <v/>
      </c>
      <c r="W51" s="15">
        <f>ROUND(B51*Deudas!$D$11/12,2)+ROUND(C51*Deudas!$D$12/12,2)+ROUND(D51*Deudas!$D$13/12,2)+ROUND(E51*Deudas!$D$14/12,2)+ROUND(F51*Deudas!$D$15/12,2)</f>
        <v/>
      </c>
    </row>
    <row r="52">
      <c r="A52" s="10" t="n">
        <v>48</v>
      </c>
      <c r="B52" s="15">
        <f>R51</f>
        <v/>
      </c>
      <c r="C52" s="15">
        <f>S51</f>
        <v/>
      </c>
      <c r="D52" s="15">
        <f>T51</f>
        <v/>
      </c>
      <c r="E52" s="15">
        <f>U51</f>
        <v/>
      </c>
      <c r="F52" s="15">
        <f>V51</f>
        <v/>
      </c>
      <c r="G52" s="15">
        <f>MIN(Deudas!$E$11,(R51+ROUND(R51*Deudas!$D$11/12,2)))</f>
        <v/>
      </c>
      <c r="H52" s="15">
        <f>MIN(Deudas!$E$12,(S51+ROUND(S51*Deudas!$D$12/12,2)))</f>
        <v/>
      </c>
      <c r="I52" s="15">
        <f>MIN(Deudas!$E$13,(T51+ROUND(T51*Deudas!$D$13/12,2)))</f>
        <v/>
      </c>
      <c r="J52" s="15">
        <f>MIN(Deudas!$E$14,(U51+ROUND(U51*Deudas!$D$14/12,2)))</f>
        <v/>
      </c>
      <c r="K52" s="15">
        <f>MIN(Deudas!$E$15,(V51+ROUND(V51*Deudas!$D$15/12,2)))</f>
        <v/>
      </c>
      <c r="L52" s="15">
        <f>Deudas!$C$4+SUM(Deudas!$E$11:$E$15)-SUM(G52:K52)</f>
        <v/>
      </c>
      <c r="M52" s="15">
        <f>MIN((R51+ROUND(R51*Deudas!$D$11/12,2))-G52,MAX(0,L52))</f>
        <v/>
      </c>
      <c r="N52" s="15">
        <f>MIN((S51+ROUND(S51*Deudas!$D$12/12,2))-H52,MAX(0,L52-SUM(M52:M52)))</f>
        <v/>
      </c>
      <c r="O52" s="15">
        <f>MIN((T51+ROUND(T51*Deudas!$D$13/12,2))-I52,MAX(0,L52-SUM(M52:N52)))</f>
        <v/>
      </c>
      <c r="P52" s="15">
        <f>MIN((U51+ROUND(U51*Deudas!$D$14/12,2))-J52,MAX(0,L52-SUM(M52:O52)))</f>
        <v/>
      </c>
      <c r="Q52" s="15">
        <f>MIN((V51+ROUND(V51*Deudas!$D$15/12,2))-K52,MAX(0,L52-SUM(M52:P52)))</f>
        <v/>
      </c>
      <c r="R52" s="15">
        <f>ROUND((R51+ROUND(R51*Deudas!$D$11/12,2))-G52-M52,2)</f>
        <v/>
      </c>
      <c r="S52" s="15">
        <f>ROUND((S51+ROUND(S51*Deudas!$D$12/12,2))-H52-N52,2)</f>
        <v/>
      </c>
      <c r="T52" s="15">
        <f>ROUND((T51+ROUND(T51*Deudas!$D$13/12,2))-I52-O52,2)</f>
        <v/>
      </c>
      <c r="U52" s="15">
        <f>ROUND((U51+ROUND(U51*Deudas!$D$14/12,2))-J52-P52,2)</f>
        <v/>
      </c>
      <c r="V52" s="15">
        <f>ROUND((V51+ROUND(V51*Deudas!$D$15/12,2))-K52-Q52,2)</f>
        <v/>
      </c>
      <c r="W52" s="15">
        <f>ROUND(B52*Deudas!$D$11/12,2)+ROUND(C52*Deudas!$D$12/12,2)+ROUND(D52*Deudas!$D$13/12,2)+ROUND(E52*Deudas!$D$14/12,2)+ROUND(F52*Deudas!$D$15/12,2)</f>
        <v/>
      </c>
    </row>
    <row r="53">
      <c r="A53" s="10" t="n">
        <v>49</v>
      </c>
      <c r="B53" s="15">
        <f>R52</f>
        <v/>
      </c>
      <c r="C53" s="15">
        <f>S52</f>
        <v/>
      </c>
      <c r="D53" s="15">
        <f>T52</f>
        <v/>
      </c>
      <c r="E53" s="15">
        <f>U52</f>
        <v/>
      </c>
      <c r="F53" s="15">
        <f>V52</f>
        <v/>
      </c>
      <c r="G53" s="15">
        <f>MIN(Deudas!$E$11,(R52+ROUND(R52*Deudas!$D$11/12,2)))</f>
        <v/>
      </c>
      <c r="H53" s="15">
        <f>MIN(Deudas!$E$12,(S52+ROUND(S52*Deudas!$D$12/12,2)))</f>
        <v/>
      </c>
      <c r="I53" s="15">
        <f>MIN(Deudas!$E$13,(T52+ROUND(T52*Deudas!$D$13/12,2)))</f>
        <v/>
      </c>
      <c r="J53" s="15">
        <f>MIN(Deudas!$E$14,(U52+ROUND(U52*Deudas!$D$14/12,2)))</f>
        <v/>
      </c>
      <c r="K53" s="15">
        <f>MIN(Deudas!$E$15,(V52+ROUND(V52*Deudas!$D$15/12,2)))</f>
        <v/>
      </c>
      <c r="L53" s="15">
        <f>Deudas!$C$4+SUM(Deudas!$E$11:$E$15)-SUM(G53:K53)</f>
        <v/>
      </c>
      <c r="M53" s="15">
        <f>MIN((R52+ROUND(R52*Deudas!$D$11/12,2))-G53,MAX(0,L53))</f>
        <v/>
      </c>
      <c r="N53" s="15">
        <f>MIN((S52+ROUND(S52*Deudas!$D$12/12,2))-H53,MAX(0,L53-SUM(M53:M53)))</f>
        <v/>
      </c>
      <c r="O53" s="15">
        <f>MIN((T52+ROUND(T52*Deudas!$D$13/12,2))-I53,MAX(0,L53-SUM(M53:N53)))</f>
        <v/>
      </c>
      <c r="P53" s="15">
        <f>MIN((U52+ROUND(U52*Deudas!$D$14/12,2))-J53,MAX(0,L53-SUM(M53:O53)))</f>
        <v/>
      </c>
      <c r="Q53" s="15">
        <f>MIN((V52+ROUND(V52*Deudas!$D$15/12,2))-K53,MAX(0,L53-SUM(M53:P53)))</f>
        <v/>
      </c>
      <c r="R53" s="15">
        <f>ROUND((R52+ROUND(R52*Deudas!$D$11/12,2))-G53-M53,2)</f>
        <v/>
      </c>
      <c r="S53" s="15">
        <f>ROUND((S52+ROUND(S52*Deudas!$D$12/12,2))-H53-N53,2)</f>
        <v/>
      </c>
      <c r="T53" s="15">
        <f>ROUND((T52+ROUND(T52*Deudas!$D$13/12,2))-I53-O53,2)</f>
        <v/>
      </c>
      <c r="U53" s="15">
        <f>ROUND((U52+ROUND(U52*Deudas!$D$14/12,2))-J53-P53,2)</f>
        <v/>
      </c>
      <c r="V53" s="15">
        <f>ROUND((V52+ROUND(V52*Deudas!$D$15/12,2))-K53-Q53,2)</f>
        <v/>
      </c>
      <c r="W53" s="15">
        <f>ROUND(B53*Deudas!$D$11/12,2)+ROUND(C53*Deudas!$D$12/12,2)+ROUND(D53*Deudas!$D$13/12,2)+ROUND(E53*Deudas!$D$14/12,2)+ROUND(F53*Deudas!$D$15/12,2)</f>
        <v/>
      </c>
    </row>
    <row r="54">
      <c r="A54" s="10" t="n">
        <v>50</v>
      </c>
      <c r="B54" s="15">
        <f>R53</f>
        <v/>
      </c>
      <c r="C54" s="15">
        <f>S53</f>
        <v/>
      </c>
      <c r="D54" s="15">
        <f>T53</f>
        <v/>
      </c>
      <c r="E54" s="15">
        <f>U53</f>
        <v/>
      </c>
      <c r="F54" s="15">
        <f>V53</f>
        <v/>
      </c>
      <c r="G54" s="15">
        <f>MIN(Deudas!$E$11,(R53+ROUND(R53*Deudas!$D$11/12,2)))</f>
        <v/>
      </c>
      <c r="H54" s="15">
        <f>MIN(Deudas!$E$12,(S53+ROUND(S53*Deudas!$D$12/12,2)))</f>
        <v/>
      </c>
      <c r="I54" s="15">
        <f>MIN(Deudas!$E$13,(T53+ROUND(T53*Deudas!$D$13/12,2)))</f>
        <v/>
      </c>
      <c r="J54" s="15">
        <f>MIN(Deudas!$E$14,(U53+ROUND(U53*Deudas!$D$14/12,2)))</f>
        <v/>
      </c>
      <c r="K54" s="15">
        <f>MIN(Deudas!$E$15,(V53+ROUND(V53*Deudas!$D$15/12,2)))</f>
        <v/>
      </c>
      <c r="L54" s="15">
        <f>Deudas!$C$4+SUM(Deudas!$E$11:$E$15)-SUM(G54:K54)</f>
        <v/>
      </c>
      <c r="M54" s="15">
        <f>MIN((R53+ROUND(R53*Deudas!$D$11/12,2))-G54,MAX(0,L54))</f>
        <v/>
      </c>
      <c r="N54" s="15">
        <f>MIN((S53+ROUND(S53*Deudas!$D$12/12,2))-H54,MAX(0,L54-SUM(M54:M54)))</f>
        <v/>
      </c>
      <c r="O54" s="15">
        <f>MIN((T53+ROUND(T53*Deudas!$D$13/12,2))-I54,MAX(0,L54-SUM(M54:N54)))</f>
        <v/>
      </c>
      <c r="P54" s="15">
        <f>MIN((U53+ROUND(U53*Deudas!$D$14/12,2))-J54,MAX(0,L54-SUM(M54:O54)))</f>
        <v/>
      </c>
      <c r="Q54" s="15">
        <f>MIN((V53+ROUND(V53*Deudas!$D$15/12,2))-K54,MAX(0,L54-SUM(M54:P54)))</f>
        <v/>
      </c>
      <c r="R54" s="15">
        <f>ROUND((R53+ROUND(R53*Deudas!$D$11/12,2))-G54-M54,2)</f>
        <v/>
      </c>
      <c r="S54" s="15">
        <f>ROUND((S53+ROUND(S53*Deudas!$D$12/12,2))-H54-N54,2)</f>
        <v/>
      </c>
      <c r="T54" s="15">
        <f>ROUND((T53+ROUND(T53*Deudas!$D$13/12,2))-I54-O54,2)</f>
        <v/>
      </c>
      <c r="U54" s="15">
        <f>ROUND((U53+ROUND(U53*Deudas!$D$14/12,2))-J54-P54,2)</f>
        <v/>
      </c>
      <c r="V54" s="15">
        <f>ROUND((V53+ROUND(V53*Deudas!$D$15/12,2))-K54-Q54,2)</f>
        <v/>
      </c>
      <c r="W54" s="15">
        <f>ROUND(B54*Deudas!$D$11/12,2)+ROUND(C54*Deudas!$D$12/12,2)+ROUND(D54*Deudas!$D$13/12,2)+ROUND(E54*Deudas!$D$14/12,2)+ROUND(F54*Deudas!$D$15/12,2)</f>
        <v/>
      </c>
    </row>
    <row r="55">
      <c r="A55" s="10" t="n">
        <v>51</v>
      </c>
      <c r="B55" s="15">
        <f>R54</f>
        <v/>
      </c>
      <c r="C55" s="15">
        <f>S54</f>
        <v/>
      </c>
      <c r="D55" s="15">
        <f>T54</f>
        <v/>
      </c>
      <c r="E55" s="15">
        <f>U54</f>
        <v/>
      </c>
      <c r="F55" s="15">
        <f>V54</f>
        <v/>
      </c>
      <c r="G55" s="15">
        <f>MIN(Deudas!$E$11,(R54+ROUND(R54*Deudas!$D$11/12,2)))</f>
        <v/>
      </c>
      <c r="H55" s="15">
        <f>MIN(Deudas!$E$12,(S54+ROUND(S54*Deudas!$D$12/12,2)))</f>
        <v/>
      </c>
      <c r="I55" s="15">
        <f>MIN(Deudas!$E$13,(T54+ROUND(T54*Deudas!$D$13/12,2)))</f>
        <v/>
      </c>
      <c r="J55" s="15">
        <f>MIN(Deudas!$E$14,(U54+ROUND(U54*Deudas!$D$14/12,2)))</f>
        <v/>
      </c>
      <c r="K55" s="15">
        <f>MIN(Deudas!$E$15,(V54+ROUND(V54*Deudas!$D$15/12,2)))</f>
        <v/>
      </c>
      <c r="L55" s="15">
        <f>Deudas!$C$4+SUM(Deudas!$E$11:$E$15)-SUM(G55:K55)</f>
        <v/>
      </c>
      <c r="M55" s="15">
        <f>MIN((R54+ROUND(R54*Deudas!$D$11/12,2))-G55,MAX(0,L55))</f>
        <v/>
      </c>
      <c r="N55" s="15">
        <f>MIN((S54+ROUND(S54*Deudas!$D$12/12,2))-H55,MAX(0,L55-SUM(M55:M55)))</f>
        <v/>
      </c>
      <c r="O55" s="15">
        <f>MIN((T54+ROUND(T54*Deudas!$D$13/12,2))-I55,MAX(0,L55-SUM(M55:N55)))</f>
        <v/>
      </c>
      <c r="P55" s="15">
        <f>MIN((U54+ROUND(U54*Deudas!$D$14/12,2))-J55,MAX(0,L55-SUM(M55:O55)))</f>
        <v/>
      </c>
      <c r="Q55" s="15">
        <f>MIN((V54+ROUND(V54*Deudas!$D$15/12,2))-K55,MAX(0,L55-SUM(M55:P55)))</f>
        <v/>
      </c>
      <c r="R55" s="15">
        <f>ROUND((R54+ROUND(R54*Deudas!$D$11/12,2))-G55-M55,2)</f>
        <v/>
      </c>
      <c r="S55" s="15">
        <f>ROUND((S54+ROUND(S54*Deudas!$D$12/12,2))-H55-N55,2)</f>
        <v/>
      </c>
      <c r="T55" s="15">
        <f>ROUND((T54+ROUND(T54*Deudas!$D$13/12,2))-I55-O55,2)</f>
        <v/>
      </c>
      <c r="U55" s="15">
        <f>ROUND((U54+ROUND(U54*Deudas!$D$14/12,2))-J55-P55,2)</f>
        <v/>
      </c>
      <c r="V55" s="15">
        <f>ROUND((V54+ROUND(V54*Deudas!$D$15/12,2))-K55-Q55,2)</f>
        <v/>
      </c>
      <c r="W55" s="15">
        <f>ROUND(B55*Deudas!$D$11/12,2)+ROUND(C55*Deudas!$D$12/12,2)+ROUND(D55*Deudas!$D$13/12,2)+ROUND(E55*Deudas!$D$14/12,2)+ROUND(F55*Deudas!$D$15/12,2)</f>
        <v/>
      </c>
    </row>
    <row r="56">
      <c r="A56" s="10" t="n">
        <v>52</v>
      </c>
      <c r="B56" s="15">
        <f>R55</f>
        <v/>
      </c>
      <c r="C56" s="15">
        <f>S55</f>
        <v/>
      </c>
      <c r="D56" s="15">
        <f>T55</f>
        <v/>
      </c>
      <c r="E56" s="15">
        <f>U55</f>
        <v/>
      </c>
      <c r="F56" s="15">
        <f>V55</f>
        <v/>
      </c>
      <c r="G56" s="15">
        <f>MIN(Deudas!$E$11,(R55+ROUND(R55*Deudas!$D$11/12,2)))</f>
        <v/>
      </c>
      <c r="H56" s="15">
        <f>MIN(Deudas!$E$12,(S55+ROUND(S55*Deudas!$D$12/12,2)))</f>
        <v/>
      </c>
      <c r="I56" s="15">
        <f>MIN(Deudas!$E$13,(T55+ROUND(T55*Deudas!$D$13/12,2)))</f>
        <v/>
      </c>
      <c r="J56" s="15">
        <f>MIN(Deudas!$E$14,(U55+ROUND(U55*Deudas!$D$14/12,2)))</f>
        <v/>
      </c>
      <c r="K56" s="15">
        <f>MIN(Deudas!$E$15,(V55+ROUND(V55*Deudas!$D$15/12,2)))</f>
        <v/>
      </c>
      <c r="L56" s="15">
        <f>Deudas!$C$4+SUM(Deudas!$E$11:$E$15)-SUM(G56:K56)</f>
        <v/>
      </c>
      <c r="M56" s="15">
        <f>MIN((R55+ROUND(R55*Deudas!$D$11/12,2))-G56,MAX(0,L56))</f>
        <v/>
      </c>
      <c r="N56" s="15">
        <f>MIN((S55+ROUND(S55*Deudas!$D$12/12,2))-H56,MAX(0,L56-SUM(M56:M56)))</f>
        <v/>
      </c>
      <c r="O56" s="15">
        <f>MIN((T55+ROUND(T55*Deudas!$D$13/12,2))-I56,MAX(0,L56-SUM(M56:N56)))</f>
        <v/>
      </c>
      <c r="P56" s="15">
        <f>MIN((U55+ROUND(U55*Deudas!$D$14/12,2))-J56,MAX(0,L56-SUM(M56:O56)))</f>
        <v/>
      </c>
      <c r="Q56" s="15">
        <f>MIN((V55+ROUND(V55*Deudas!$D$15/12,2))-K56,MAX(0,L56-SUM(M56:P56)))</f>
        <v/>
      </c>
      <c r="R56" s="15">
        <f>ROUND((R55+ROUND(R55*Deudas!$D$11/12,2))-G56-M56,2)</f>
        <v/>
      </c>
      <c r="S56" s="15">
        <f>ROUND((S55+ROUND(S55*Deudas!$D$12/12,2))-H56-N56,2)</f>
        <v/>
      </c>
      <c r="T56" s="15">
        <f>ROUND((T55+ROUND(T55*Deudas!$D$13/12,2))-I56-O56,2)</f>
        <v/>
      </c>
      <c r="U56" s="15">
        <f>ROUND((U55+ROUND(U55*Deudas!$D$14/12,2))-J56-P56,2)</f>
        <v/>
      </c>
      <c r="V56" s="15">
        <f>ROUND((V55+ROUND(V55*Deudas!$D$15/12,2))-K56-Q56,2)</f>
        <v/>
      </c>
      <c r="W56" s="15">
        <f>ROUND(B56*Deudas!$D$11/12,2)+ROUND(C56*Deudas!$D$12/12,2)+ROUND(D56*Deudas!$D$13/12,2)+ROUND(E56*Deudas!$D$14/12,2)+ROUND(F56*Deudas!$D$15/12,2)</f>
        <v/>
      </c>
    </row>
    <row r="57">
      <c r="A57" s="10" t="n">
        <v>53</v>
      </c>
      <c r="B57" s="15">
        <f>R56</f>
        <v/>
      </c>
      <c r="C57" s="15">
        <f>S56</f>
        <v/>
      </c>
      <c r="D57" s="15">
        <f>T56</f>
        <v/>
      </c>
      <c r="E57" s="15">
        <f>U56</f>
        <v/>
      </c>
      <c r="F57" s="15">
        <f>V56</f>
        <v/>
      </c>
      <c r="G57" s="15">
        <f>MIN(Deudas!$E$11,(R56+ROUND(R56*Deudas!$D$11/12,2)))</f>
        <v/>
      </c>
      <c r="H57" s="15">
        <f>MIN(Deudas!$E$12,(S56+ROUND(S56*Deudas!$D$12/12,2)))</f>
        <v/>
      </c>
      <c r="I57" s="15">
        <f>MIN(Deudas!$E$13,(T56+ROUND(T56*Deudas!$D$13/12,2)))</f>
        <v/>
      </c>
      <c r="J57" s="15">
        <f>MIN(Deudas!$E$14,(U56+ROUND(U56*Deudas!$D$14/12,2)))</f>
        <v/>
      </c>
      <c r="K57" s="15">
        <f>MIN(Deudas!$E$15,(V56+ROUND(V56*Deudas!$D$15/12,2)))</f>
        <v/>
      </c>
      <c r="L57" s="15">
        <f>Deudas!$C$4+SUM(Deudas!$E$11:$E$15)-SUM(G57:K57)</f>
        <v/>
      </c>
      <c r="M57" s="15">
        <f>MIN((R56+ROUND(R56*Deudas!$D$11/12,2))-G57,MAX(0,L57))</f>
        <v/>
      </c>
      <c r="N57" s="15">
        <f>MIN((S56+ROUND(S56*Deudas!$D$12/12,2))-H57,MAX(0,L57-SUM(M57:M57)))</f>
        <v/>
      </c>
      <c r="O57" s="15">
        <f>MIN((T56+ROUND(T56*Deudas!$D$13/12,2))-I57,MAX(0,L57-SUM(M57:N57)))</f>
        <v/>
      </c>
      <c r="P57" s="15">
        <f>MIN((U56+ROUND(U56*Deudas!$D$14/12,2))-J57,MAX(0,L57-SUM(M57:O57)))</f>
        <v/>
      </c>
      <c r="Q57" s="15">
        <f>MIN((V56+ROUND(V56*Deudas!$D$15/12,2))-K57,MAX(0,L57-SUM(M57:P57)))</f>
        <v/>
      </c>
      <c r="R57" s="15">
        <f>ROUND((R56+ROUND(R56*Deudas!$D$11/12,2))-G57-M57,2)</f>
        <v/>
      </c>
      <c r="S57" s="15">
        <f>ROUND((S56+ROUND(S56*Deudas!$D$12/12,2))-H57-N57,2)</f>
        <v/>
      </c>
      <c r="T57" s="15">
        <f>ROUND((T56+ROUND(T56*Deudas!$D$13/12,2))-I57-O57,2)</f>
        <v/>
      </c>
      <c r="U57" s="15">
        <f>ROUND((U56+ROUND(U56*Deudas!$D$14/12,2))-J57-P57,2)</f>
        <v/>
      </c>
      <c r="V57" s="15">
        <f>ROUND((V56+ROUND(V56*Deudas!$D$15/12,2))-K57-Q57,2)</f>
        <v/>
      </c>
      <c r="W57" s="15">
        <f>ROUND(B57*Deudas!$D$11/12,2)+ROUND(C57*Deudas!$D$12/12,2)+ROUND(D57*Deudas!$D$13/12,2)+ROUND(E57*Deudas!$D$14/12,2)+ROUND(F57*Deudas!$D$15/12,2)</f>
        <v/>
      </c>
    </row>
    <row r="58">
      <c r="A58" s="10" t="n">
        <v>54</v>
      </c>
      <c r="B58" s="15">
        <f>R57</f>
        <v/>
      </c>
      <c r="C58" s="15">
        <f>S57</f>
        <v/>
      </c>
      <c r="D58" s="15">
        <f>T57</f>
        <v/>
      </c>
      <c r="E58" s="15">
        <f>U57</f>
        <v/>
      </c>
      <c r="F58" s="15">
        <f>V57</f>
        <v/>
      </c>
      <c r="G58" s="15">
        <f>MIN(Deudas!$E$11,(R57+ROUND(R57*Deudas!$D$11/12,2)))</f>
        <v/>
      </c>
      <c r="H58" s="15">
        <f>MIN(Deudas!$E$12,(S57+ROUND(S57*Deudas!$D$12/12,2)))</f>
        <v/>
      </c>
      <c r="I58" s="15">
        <f>MIN(Deudas!$E$13,(T57+ROUND(T57*Deudas!$D$13/12,2)))</f>
        <v/>
      </c>
      <c r="J58" s="15">
        <f>MIN(Deudas!$E$14,(U57+ROUND(U57*Deudas!$D$14/12,2)))</f>
        <v/>
      </c>
      <c r="K58" s="15">
        <f>MIN(Deudas!$E$15,(V57+ROUND(V57*Deudas!$D$15/12,2)))</f>
        <v/>
      </c>
      <c r="L58" s="15">
        <f>Deudas!$C$4+SUM(Deudas!$E$11:$E$15)-SUM(G58:K58)</f>
        <v/>
      </c>
      <c r="M58" s="15">
        <f>MIN((R57+ROUND(R57*Deudas!$D$11/12,2))-G58,MAX(0,L58))</f>
        <v/>
      </c>
      <c r="N58" s="15">
        <f>MIN((S57+ROUND(S57*Deudas!$D$12/12,2))-H58,MAX(0,L58-SUM(M58:M58)))</f>
        <v/>
      </c>
      <c r="O58" s="15">
        <f>MIN((T57+ROUND(T57*Deudas!$D$13/12,2))-I58,MAX(0,L58-SUM(M58:N58)))</f>
        <v/>
      </c>
      <c r="P58" s="15">
        <f>MIN((U57+ROUND(U57*Deudas!$D$14/12,2))-J58,MAX(0,L58-SUM(M58:O58)))</f>
        <v/>
      </c>
      <c r="Q58" s="15">
        <f>MIN((V57+ROUND(V57*Deudas!$D$15/12,2))-K58,MAX(0,L58-SUM(M58:P58)))</f>
        <v/>
      </c>
      <c r="R58" s="15">
        <f>ROUND((R57+ROUND(R57*Deudas!$D$11/12,2))-G58-M58,2)</f>
        <v/>
      </c>
      <c r="S58" s="15">
        <f>ROUND((S57+ROUND(S57*Deudas!$D$12/12,2))-H58-N58,2)</f>
        <v/>
      </c>
      <c r="T58" s="15">
        <f>ROUND((T57+ROUND(T57*Deudas!$D$13/12,2))-I58-O58,2)</f>
        <v/>
      </c>
      <c r="U58" s="15">
        <f>ROUND((U57+ROUND(U57*Deudas!$D$14/12,2))-J58-P58,2)</f>
        <v/>
      </c>
      <c r="V58" s="15">
        <f>ROUND((V57+ROUND(V57*Deudas!$D$15/12,2))-K58-Q58,2)</f>
        <v/>
      </c>
      <c r="W58" s="15">
        <f>ROUND(B58*Deudas!$D$11/12,2)+ROUND(C58*Deudas!$D$12/12,2)+ROUND(D58*Deudas!$D$13/12,2)+ROUND(E58*Deudas!$D$14/12,2)+ROUND(F58*Deudas!$D$15/12,2)</f>
        <v/>
      </c>
    </row>
    <row r="59">
      <c r="A59" s="10" t="n">
        <v>55</v>
      </c>
      <c r="B59" s="15">
        <f>R58</f>
        <v/>
      </c>
      <c r="C59" s="15">
        <f>S58</f>
        <v/>
      </c>
      <c r="D59" s="15">
        <f>T58</f>
        <v/>
      </c>
      <c r="E59" s="15">
        <f>U58</f>
        <v/>
      </c>
      <c r="F59" s="15">
        <f>V58</f>
        <v/>
      </c>
      <c r="G59" s="15">
        <f>MIN(Deudas!$E$11,(R58+ROUND(R58*Deudas!$D$11/12,2)))</f>
        <v/>
      </c>
      <c r="H59" s="15">
        <f>MIN(Deudas!$E$12,(S58+ROUND(S58*Deudas!$D$12/12,2)))</f>
        <v/>
      </c>
      <c r="I59" s="15">
        <f>MIN(Deudas!$E$13,(T58+ROUND(T58*Deudas!$D$13/12,2)))</f>
        <v/>
      </c>
      <c r="J59" s="15">
        <f>MIN(Deudas!$E$14,(U58+ROUND(U58*Deudas!$D$14/12,2)))</f>
        <v/>
      </c>
      <c r="K59" s="15">
        <f>MIN(Deudas!$E$15,(V58+ROUND(V58*Deudas!$D$15/12,2)))</f>
        <v/>
      </c>
      <c r="L59" s="15">
        <f>Deudas!$C$4+SUM(Deudas!$E$11:$E$15)-SUM(G59:K59)</f>
        <v/>
      </c>
      <c r="M59" s="15">
        <f>MIN((R58+ROUND(R58*Deudas!$D$11/12,2))-G59,MAX(0,L59))</f>
        <v/>
      </c>
      <c r="N59" s="15">
        <f>MIN((S58+ROUND(S58*Deudas!$D$12/12,2))-H59,MAX(0,L59-SUM(M59:M59)))</f>
        <v/>
      </c>
      <c r="O59" s="15">
        <f>MIN((T58+ROUND(T58*Deudas!$D$13/12,2))-I59,MAX(0,L59-SUM(M59:N59)))</f>
        <v/>
      </c>
      <c r="P59" s="15">
        <f>MIN((U58+ROUND(U58*Deudas!$D$14/12,2))-J59,MAX(0,L59-SUM(M59:O59)))</f>
        <v/>
      </c>
      <c r="Q59" s="15">
        <f>MIN((V58+ROUND(V58*Deudas!$D$15/12,2))-K59,MAX(0,L59-SUM(M59:P59)))</f>
        <v/>
      </c>
      <c r="R59" s="15">
        <f>ROUND((R58+ROUND(R58*Deudas!$D$11/12,2))-G59-M59,2)</f>
        <v/>
      </c>
      <c r="S59" s="15">
        <f>ROUND((S58+ROUND(S58*Deudas!$D$12/12,2))-H59-N59,2)</f>
        <v/>
      </c>
      <c r="T59" s="15">
        <f>ROUND((T58+ROUND(T58*Deudas!$D$13/12,2))-I59-O59,2)</f>
        <v/>
      </c>
      <c r="U59" s="15">
        <f>ROUND((U58+ROUND(U58*Deudas!$D$14/12,2))-J59-P59,2)</f>
        <v/>
      </c>
      <c r="V59" s="15">
        <f>ROUND((V58+ROUND(V58*Deudas!$D$15/12,2))-K59-Q59,2)</f>
        <v/>
      </c>
      <c r="W59" s="15">
        <f>ROUND(B59*Deudas!$D$11/12,2)+ROUND(C59*Deudas!$D$12/12,2)+ROUND(D59*Deudas!$D$13/12,2)+ROUND(E59*Deudas!$D$14/12,2)+ROUND(F59*Deudas!$D$15/12,2)</f>
        <v/>
      </c>
    </row>
    <row r="60">
      <c r="A60" s="10" t="n">
        <v>56</v>
      </c>
      <c r="B60" s="15">
        <f>R59</f>
        <v/>
      </c>
      <c r="C60" s="15">
        <f>S59</f>
        <v/>
      </c>
      <c r="D60" s="15">
        <f>T59</f>
        <v/>
      </c>
      <c r="E60" s="15">
        <f>U59</f>
        <v/>
      </c>
      <c r="F60" s="15">
        <f>V59</f>
        <v/>
      </c>
      <c r="G60" s="15">
        <f>MIN(Deudas!$E$11,(R59+ROUND(R59*Deudas!$D$11/12,2)))</f>
        <v/>
      </c>
      <c r="H60" s="15">
        <f>MIN(Deudas!$E$12,(S59+ROUND(S59*Deudas!$D$12/12,2)))</f>
        <v/>
      </c>
      <c r="I60" s="15">
        <f>MIN(Deudas!$E$13,(T59+ROUND(T59*Deudas!$D$13/12,2)))</f>
        <v/>
      </c>
      <c r="J60" s="15">
        <f>MIN(Deudas!$E$14,(U59+ROUND(U59*Deudas!$D$14/12,2)))</f>
        <v/>
      </c>
      <c r="K60" s="15">
        <f>MIN(Deudas!$E$15,(V59+ROUND(V59*Deudas!$D$15/12,2)))</f>
        <v/>
      </c>
      <c r="L60" s="15">
        <f>Deudas!$C$4+SUM(Deudas!$E$11:$E$15)-SUM(G60:K60)</f>
        <v/>
      </c>
      <c r="M60" s="15">
        <f>MIN((R59+ROUND(R59*Deudas!$D$11/12,2))-G60,MAX(0,L60))</f>
        <v/>
      </c>
      <c r="N60" s="15">
        <f>MIN((S59+ROUND(S59*Deudas!$D$12/12,2))-H60,MAX(0,L60-SUM(M60:M60)))</f>
        <v/>
      </c>
      <c r="O60" s="15">
        <f>MIN((T59+ROUND(T59*Deudas!$D$13/12,2))-I60,MAX(0,L60-SUM(M60:N60)))</f>
        <v/>
      </c>
      <c r="P60" s="15">
        <f>MIN((U59+ROUND(U59*Deudas!$D$14/12,2))-J60,MAX(0,L60-SUM(M60:O60)))</f>
        <v/>
      </c>
      <c r="Q60" s="15">
        <f>MIN((V59+ROUND(V59*Deudas!$D$15/12,2))-K60,MAX(0,L60-SUM(M60:P60)))</f>
        <v/>
      </c>
      <c r="R60" s="15">
        <f>ROUND((R59+ROUND(R59*Deudas!$D$11/12,2))-G60-M60,2)</f>
        <v/>
      </c>
      <c r="S60" s="15">
        <f>ROUND((S59+ROUND(S59*Deudas!$D$12/12,2))-H60-N60,2)</f>
        <v/>
      </c>
      <c r="T60" s="15">
        <f>ROUND((T59+ROUND(T59*Deudas!$D$13/12,2))-I60-O60,2)</f>
        <v/>
      </c>
      <c r="U60" s="15">
        <f>ROUND((U59+ROUND(U59*Deudas!$D$14/12,2))-J60-P60,2)</f>
        <v/>
      </c>
      <c r="V60" s="15">
        <f>ROUND((V59+ROUND(V59*Deudas!$D$15/12,2))-K60-Q60,2)</f>
        <v/>
      </c>
      <c r="W60" s="15">
        <f>ROUND(B60*Deudas!$D$11/12,2)+ROUND(C60*Deudas!$D$12/12,2)+ROUND(D60*Deudas!$D$13/12,2)+ROUND(E60*Deudas!$D$14/12,2)+ROUND(F60*Deudas!$D$15/12,2)</f>
        <v/>
      </c>
    </row>
    <row r="61">
      <c r="A61" s="10" t="n">
        <v>57</v>
      </c>
      <c r="B61" s="15">
        <f>R60</f>
        <v/>
      </c>
      <c r="C61" s="15">
        <f>S60</f>
        <v/>
      </c>
      <c r="D61" s="15">
        <f>T60</f>
        <v/>
      </c>
      <c r="E61" s="15">
        <f>U60</f>
        <v/>
      </c>
      <c r="F61" s="15">
        <f>V60</f>
        <v/>
      </c>
      <c r="G61" s="15">
        <f>MIN(Deudas!$E$11,(R60+ROUND(R60*Deudas!$D$11/12,2)))</f>
        <v/>
      </c>
      <c r="H61" s="15">
        <f>MIN(Deudas!$E$12,(S60+ROUND(S60*Deudas!$D$12/12,2)))</f>
        <v/>
      </c>
      <c r="I61" s="15">
        <f>MIN(Deudas!$E$13,(T60+ROUND(T60*Deudas!$D$13/12,2)))</f>
        <v/>
      </c>
      <c r="J61" s="15">
        <f>MIN(Deudas!$E$14,(U60+ROUND(U60*Deudas!$D$14/12,2)))</f>
        <v/>
      </c>
      <c r="K61" s="15">
        <f>MIN(Deudas!$E$15,(V60+ROUND(V60*Deudas!$D$15/12,2)))</f>
        <v/>
      </c>
      <c r="L61" s="15">
        <f>Deudas!$C$4+SUM(Deudas!$E$11:$E$15)-SUM(G61:K61)</f>
        <v/>
      </c>
      <c r="M61" s="15">
        <f>MIN((R60+ROUND(R60*Deudas!$D$11/12,2))-G61,MAX(0,L61))</f>
        <v/>
      </c>
      <c r="N61" s="15">
        <f>MIN((S60+ROUND(S60*Deudas!$D$12/12,2))-H61,MAX(0,L61-SUM(M61:M61)))</f>
        <v/>
      </c>
      <c r="O61" s="15">
        <f>MIN((T60+ROUND(T60*Deudas!$D$13/12,2))-I61,MAX(0,L61-SUM(M61:N61)))</f>
        <v/>
      </c>
      <c r="P61" s="15">
        <f>MIN((U60+ROUND(U60*Deudas!$D$14/12,2))-J61,MAX(0,L61-SUM(M61:O61)))</f>
        <v/>
      </c>
      <c r="Q61" s="15">
        <f>MIN((V60+ROUND(V60*Deudas!$D$15/12,2))-K61,MAX(0,L61-SUM(M61:P61)))</f>
        <v/>
      </c>
      <c r="R61" s="15">
        <f>ROUND((R60+ROUND(R60*Deudas!$D$11/12,2))-G61-M61,2)</f>
        <v/>
      </c>
      <c r="S61" s="15">
        <f>ROUND((S60+ROUND(S60*Deudas!$D$12/12,2))-H61-N61,2)</f>
        <v/>
      </c>
      <c r="T61" s="15">
        <f>ROUND((T60+ROUND(T60*Deudas!$D$13/12,2))-I61-O61,2)</f>
        <v/>
      </c>
      <c r="U61" s="15">
        <f>ROUND((U60+ROUND(U60*Deudas!$D$14/12,2))-J61-P61,2)</f>
        <v/>
      </c>
      <c r="V61" s="15">
        <f>ROUND((V60+ROUND(V60*Deudas!$D$15/12,2))-K61-Q61,2)</f>
        <v/>
      </c>
      <c r="W61" s="15">
        <f>ROUND(B61*Deudas!$D$11/12,2)+ROUND(C61*Deudas!$D$12/12,2)+ROUND(D61*Deudas!$D$13/12,2)+ROUND(E61*Deudas!$D$14/12,2)+ROUND(F61*Deudas!$D$15/12,2)</f>
        <v/>
      </c>
    </row>
    <row r="62">
      <c r="A62" s="10" t="n">
        <v>58</v>
      </c>
      <c r="B62" s="15">
        <f>R61</f>
        <v/>
      </c>
      <c r="C62" s="15">
        <f>S61</f>
        <v/>
      </c>
      <c r="D62" s="15">
        <f>T61</f>
        <v/>
      </c>
      <c r="E62" s="15">
        <f>U61</f>
        <v/>
      </c>
      <c r="F62" s="15">
        <f>V61</f>
        <v/>
      </c>
      <c r="G62" s="15">
        <f>MIN(Deudas!$E$11,(R61+ROUND(R61*Deudas!$D$11/12,2)))</f>
        <v/>
      </c>
      <c r="H62" s="15">
        <f>MIN(Deudas!$E$12,(S61+ROUND(S61*Deudas!$D$12/12,2)))</f>
        <v/>
      </c>
      <c r="I62" s="15">
        <f>MIN(Deudas!$E$13,(T61+ROUND(T61*Deudas!$D$13/12,2)))</f>
        <v/>
      </c>
      <c r="J62" s="15">
        <f>MIN(Deudas!$E$14,(U61+ROUND(U61*Deudas!$D$14/12,2)))</f>
        <v/>
      </c>
      <c r="K62" s="15">
        <f>MIN(Deudas!$E$15,(V61+ROUND(V61*Deudas!$D$15/12,2)))</f>
        <v/>
      </c>
      <c r="L62" s="15">
        <f>Deudas!$C$4+SUM(Deudas!$E$11:$E$15)-SUM(G62:K62)</f>
        <v/>
      </c>
      <c r="M62" s="15">
        <f>MIN((R61+ROUND(R61*Deudas!$D$11/12,2))-G62,MAX(0,L62))</f>
        <v/>
      </c>
      <c r="N62" s="15">
        <f>MIN((S61+ROUND(S61*Deudas!$D$12/12,2))-H62,MAX(0,L62-SUM(M62:M62)))</f>
        <v/>
      </c>
      <c r="O62" s="15">
        <f>MIN((T61+ROUND(T61*Deudas!$D$13/12,2))-I62,MAX(0,L62-SUM(M62:N62)))</f>
        <v/>
      </c>
      <c r="P62" s="15">
        <f>MIN((U61+ROUND(U61*Deudas!$D$14/12,2))-J62,MAX(0,L62-SUM(M62:O62)))</f>
        <v/>
      </c>
      <c r="Q62" s="15">
        <f>MIN((V61+ROUND(V61*Deudas!$D$15/12,2))-K62,MAX(0,L62-SUM(M62:P62)))</f>
        <v/>
      </c>
      <c r="R62" s="15">
        <f>ROUND((R61+ROUND(R61*Deudas!$D$11/12,2))-G62-M62,2)</f>
        <v/>
      </c>
      <c r="S62" s="15">
        <f>ROUND((S61+ROUND(S61*Deudas!$D$12/12,2))-H62-N62,2)</f>
        <v/>
      </c>
      <c r="T62" s="15">
        <f>ROUND((T61+ROUND(T61*Deudas!$D$13/12,2))-I62-O62,2)</f>
        <v/>
      </c>
      <c r="U62" s="15">
        <f>ROUND((U61+ROUND(U61*Deudas!$D$14/12,2))-J62-P62,2)</f>
        <v/>
      </c>
      <c r="V62" s="15">
        <f>ROUND((V61+ROUND(V61*Deudas!$D$15/12,2))-K62-Q62,2)</f>
        <v/>
      </c>
      <c r="W62" s="15">
        <f>ROUND(B62*Deudas!$D$11/12,2)+ROUND(C62*Deudas!$D$12/12,2)+ROUND(D62*Deudas!$D$13/12,2)+ROUND(E62*Deudas!$D$14/12,2)+ROUND(F62*Deudas!$D$15/12,2)</f>
        <v/>
      </c>
    </row>
    <row r="63">
      <c r="A63" s="10" t="n">
        <v>59</v>
      </c>
      <c r="B63" s="15">
        <f>R62</f>
        <v/>
      </c>
      <c r="C63" s="15">
        <f>S62</f>
        <v/>
      </c>
      <c r="D63" s="15">
        <f>T62</f>
        <v/>
      </c>
      <c r="E63" s="15">
        <f>U62</f>
        <v/>
      </c>
      <c r="F63" s="15">
        <f>V62</f>
        <v/>
      </c>
      <c r="G63" s="15">
        <f>MIN(Deudas!$E$11,(R62+ROUND(R62*Deudas!$D$11/12,2)))</f>
        <v/>
      </c>
      <c r="H63" s="15">
        <f>MIN(Deudas!$E$12,(S62+ROUND(S62*Deudas!$D$12/12,2)))</f>
        <v/>
      </c>
      <c r="I63" s="15">
        <f>MIN(Deudas!$E$13,(T62+ROUND(T62*Deudas!$D$13/12,2)))</f>
        <v/>
      </c>
      <c r="J63" s="15">
        <f>MIN(Deudas!$E$14,(U62+ROUND(U62*Deudas!$D$14/12,2)))</f>
        <v/>
      </c>
      <c r="K63" s="15">
        <f>MIN(Deudas!$E$15,(V62+ROUND(V62*Deudas!$D$15/12,2)))</f>
        <v/>
      </c>
      <c r="L63" s="15">
        <f>Deudas!$C$4+SUM(Deudas!$E$11:$E$15)-SUM(G63:K63)</f>
        <v/>
      </c>
      <c r="M63" s="15">
        <f>MIN((R62+ROUND(R62*Deudas!$D$11/12,2))-G63,MAX(0,L63))</f>
        <v/>
      </c>
      <c r="N63" s="15">
        <f>MIN((S62+ROUND(S62*Deudas!$D$12/12,2))-H63,MAX(0,L63-SUM(M63:M63)))</f>
        <v/>
      </c>
      <c r="O63" s="15">
        <f>MIN((T62+ROUND(T62*Deudas!$D$13/12,2))-I63,MAX(0,L63-SUM(M63:N63)))</f>
        <v/>
      </c>
      <c r="P63" s="15">
        <f>MIN((U62+ROUND(U62*Deudas!$D$14/12,2))-J63,MAX(0,L63-SUM(M63:O63)))</f>
        <v/>
      </c>
      <c r="Q63" s="15">
        <f>MIN((V62+ROUND(V62*Deudas!$D$15/12,2))-K63,MAX(0,L63-SUM(M63:P63)))</f>
        <v/>
      </c>
      <c r="R63" s="15">
        <f>ROUND((R62+ROUND(R62*Deudas!$D$11/12,2))-G63-M63,2)</f>
        <v/>
      </c>
      <c r="S63" s="15">
        <f>ROUND((S62+ROUND(S62*Deudas!$D$12/12,2))-H63-N63,2)</f>
        <v/>
      </c>
      <c r="T63" s="15">
        <f>ROUND((T62+ROUND(T62*Deudas!$D$13/12,2))-I63-O63,2)</f>
        <v/>
      </c>
      <c r="U63" s="15">
        <f>ROUND((U62+ROUND(U62*Deudas!$D$14/12,2))-J63-P63,2)</f>
        <v/>
      </c>
      <c r="V63" s="15">
        <f>ROUND((V62+ROUND(V62*Deudas!$D$15/12,2))-K63-Q63,2)</f>
        <v/>
      </c>
      <c r="W63" s="15">
        <f>ROUND(B63*Deudas!$D$11/12,2)+ROUND(C63*Deudas!$D$12/12,2)+ROUND(D63*Deudas!$D$13/12,2)+ROUND(E63*Deudas!$D$14/12,2)+ROUND(F63*Deudas!$D$15/12,2)</f>
        <v/>
      </c>
    </row>
    <row r="64">
      <c r="A64" s="10" t="n">
        <v>60</v>
      </c>
      <c r="B64" s="15">
        <f>R63</f>
        <v/>
      </c>
      <c r="C64" s="15">
        <f>S63</f>
        <v/>
      </c>
      <c r="D64" s="15">
        <f>T63</f>
        <v/>
      </c>
      <c r="E64" s="15">
        <f>U63</f>
        <v/>
      </c>
      <c r="F64" s="15">
        <f>V63</f>
        <v/>
      </c>
      <c r="G64" s="15">
        <f>MIN(Deudas!$E$11,(R63+ROUND(R63*Deudas!$D$11/12,2)))</f>
        <v/>
      </c>
      <c r="H64" s="15">
        <f>MIN(Deudas!$E$12,(S63+ROUND(S63*Deudas!$D$12/12,2)))</f>
        <v/>
      </c>
      <c r="I64" s="15">
        <f>MIN(Deudas!$E$13,(T63+ROUND(T63*Deudas!$D$13/12,2)))</f>
        <v/>
      </c>
      <c r="J64" s="15">
        <f>MIN(Deudas!$E$14,(U63+ROUND(U63*Deudas!$D$14/12,2)))</f>
        <v/>
      </c>
      <c r="K64" s="15">
        <f>MIN(Deudas!$E$15,(V63+ROUND(V63*Deudas!$D$15/12,2)))</f>
        <v/>
      </c>
      <c r="L64" s="15">
        <f>Deudas!$C$4+SUM(Deudas!$E$11:$E$15)-SUM(G64:K64)</f>
        <v/>
      </c>
      <c r="M64" s="15">
        <f>MIN((R63+ROUND(R63*Deudas!$D$11/12,2))-G64,MAX(0,L64))</f>
        <v/>
      </c>
      <c r="N64" s="15">
        <f>MIN((S63+ROUND(S63*Deudas!$D$12/12,2))-H64,MAX(0,L64-SUM(M64:M64)))</f>
        <v/>
      </c>
      <c r="O64" s="15">
        <f>MIN((T63+ROUND(T63*Deudas!$D$13/12,2))-I64,MAX(0,L64-SUM(M64:N64)))</f>
        <v/>
      </c>
      <c r="P64" s="15">
        <f>MIN((U63+ROUND(U63*Deudas!$D$14/12,2))-J64,MAX(0,L64-SUM(M64:O64)))</f>
        <v/>
      </c>
      <c r="Q64" s="15">
        <f>MIN((V63+ROUND(V63*Deudas!$D$15/12,2))-K64,MAX(0,L64-SUM(M64:P64)))</f>
        <v/>
      </c>
      <c r="R64" s="15">
        <f>ROUND((R63+ROUND(R63*Deudas!$D$11/12,2))-G64-M64,2)</f>
        <v/>
      </c>
      <c r="S64" s="15">
        <f>ROUND((S63+ROUND(S63*Deudas!$D$12/12,2))-H64-N64,2)</f>
        <v/>
      </c>
      <c r="T64" s="15">
        <f>ROUND((T63+ROUND(T63*Deudas!$D$13/12,2))-I64-O64,2)</f>
        <v/>
      </c>
      <c r="U64" s="15">
        <f>ROUND((U63+ROUND(U63*Deudas!$D$14/12,2))-J64-P64,2)</f>
        <v/>
      </c>
      <c r="V64" s="15">
        <f>ROUND((V63+ROUND(V63*Deudas!$D$15/12,2))-K64-Q64,2)</f>
        <v/>
      </c>
      <c r="W64" s="15">
        <f>ROUND(B64*Deudas!$D$11/12,2)+ROUND(C64*Deudas!$D$12/12,2)+ROUND(D64*Deudas!$D$13/12,2)+ROUND(E64*Deudas!$D$14/12,2)+ROUND(F64*Deudas!$D$15/12,2)</f>
        <v/>
      </c>
    </row>
    <row r="65">
      <c r="A65" s="10" t="n">
        <v>61</v>
      </c>
      <c r="B65" s="15">
        <f>R64</f>
        <v/>
      </c>
      <c r="C65" s="15">
        <f>S64</f>
        <v/>
      </c>
      <c r="D65" s="15">
        <f>T64</f>
        <v/>
      </c>
      <c r="E65" s="15">
        <f>U64</f>
        <v/>
      </c>
      <c r="F65" s="15">
        <f>V64</f>
        <v/>
      </c>
      <c r="G65" s="15">
        <f>MIN(Deudas!$E$11,(R64+ROUND(R64*Deudas!$D$11/12,2)))</f>
        <v/>
      </c>
      <c r="H65" s="15">
        <f>MIN(Deudas!$E$12,(S64+ROUND(S64*Deudas!$D$12/12,2)))</f>
        <v/>
      </c>
      <c r="I65" s="15">
        <f>MIN(Deudas!$E$13,(T64+ROUND(T64*Deudas!$D$13/12,2)))</f>
        <v/>
      </c>
      <c r="J65" s="15">
        <f>MIN(Deudas!$E$14,(U64+ROUND(U64*Deudas!$D$14/12,2)))</f>
        <v/>
      </c>
      <c r="K65" s="15">
        <f>MIN(Deudas!$E$15,(V64+ROUND(V64*Deudas!$D$15/12,2)))</f>
        <v/>
      </c>
      <c r="L65" s="15">
        <f>Deudas!$C$4+SUM(Deudas!$E$11:$E$15)-SUM(G65:K65)</f>
        <v/>
      </c>
      <c r="M65" s="15">
        <f>MIN((R64+ROUND(R64*Deudas!$D$11/12,2))-G65,MAX(0,L65))</f>
        <v/>
      </c>
      <c r="N65" s="15">
        <f>MIN((S64+ROUND(S64*Deudas!$D$12/12,2))-H65,MAX(0,L65-SUM(M65:M65)))</f>
        <v/>
      </c>
      <c r="O65" s="15">
        <f>MIN((T64+ROUND(T64*Deudas!$D$13/12,2))-I65,MAX(0,L65-SUM(M65:N65)))</f>
        <v/>
      </c>
      <c r="P65" s="15">
        <f>MIN((U64+ROUND(U64*Deudas!$D$14/12,2))-J65,MAX(0,L65-SUM(M65:O65)))</f>
        <v/>
      </c>
      <c r="Q65" s="15">
        <f>MIN((V64+ROUND(V64*Deudas!$D$15/12,2))-K65,MAX(0,L65-SUM(M65:P65)))</f>
        <v/>
      </c>
      <c r="R65" s="15">
        <f>ROUND((R64+ROUND(R64*Deudas!$D$11/12,2))-G65-M65,2)</f>
        <v/>
      </c>
      <c r="S65" s="15">
        <f>ROUND((S64+ROUND(S64*Deudas!$D$12/12,2))-H65-N65,2)</f>
        <v/>
      </c>
      <c r="T65" s="15">
        <f>ROUND((T64+ROUND(T64*Deudas!$D$13/12,2))-I65-O65,2)</f>
        <v/>
      </c>
      <c r="U65" s="15">
        <f>ROUND((U64+ROUND(U64*Deudas!$D$14/12,2))-J65-P65,2)</f>
        <v/>
      </c>
      <c r="V65" s="15">
        <f>ROUND((V64+ROUND(V64*Deudas!$D$15/12,2))-K65-Q65,2)</f>
        <v/>
      </c>
      <c r="W65" s="15">
        <f>ROUND(B65*Deudas!$D$11/12,2)+ROUND(C65*Deudas!$D$12/12,2)+ROUND(D65*Deudas!$D$13/12,2)+ROUND(E65*Deudas!$D$14/12,2)+ROUND(F65*Deudas!$D$15/12,2)</f>
        <v/>
      </c>
    </row>
    <row r="66">
      <c r="A66" s="10" t="n">
        <v>62</v>
      </c>
      <c r="B66" s="15">
        <f>R65</f>
        <v/>
      </c>
      <c r="C66" s="15">
        <f>S65</f>
        <v/>
      </c>
      <c r="D66" s="15">
        <f>T65</f>
        <v/>
      </c>
      <c r="E66" s="15">
        <f>U65</f>
        <v/>
      </c>
      <c r="F66" s="15">
        <f>V65</f>
        <v/>
      </c>
      <c r="G66" s="15">
        <f>MIN(Deudas!$E$11,(R65+ROUND(R65*Deudas!$D$11/12,2)))</f>
        <v/>
      </c>
      <c r="H66" s="15">
        <f>MIN(Deudas!$E$12,(S65+ROUND(S65*Deudas!$D$12/12,2)))</f>
        <v/>
      </c>
      <c r="I66" s="15">
        <f>MIN(Deudas!$E$13,(T65+ROUND(T65*Deudas!$D$13/12,2)))</f>
        <v/>
      </c>
      <c r="J66" s="15">
        <f>MIN(Deudas!$E$14,(U65+ROUND(U65*Deudas!$D$14/12,2)))</f>
        <v/>
      </c>
      <c r="K66" s="15">
        <f>MIN(Deudas!$E$15,(V65+ROUND(V65*Deudas!$D$15/12,2)))</f>
        <v/>
      </c>
      <c r="L66" s="15">
        <f>Deudas!$C$4+SUM(Deudas!$E$11:$E$15)-SUM(G66:K66)</f>
        <v/>
      </c>
      <c r="M66" s="15">
        <f>MIN((R65+ROUND(R65*Deudas!$D$11/12,2))-G66,MAX(0,L66))</f>
        <v/>
      </c>
      <c r="N66" s="15">
        <f>MIN((S65+ROUND(S65*Deudas!$D$12/12,2))-H66,MAX(0,L66-SUM(M66:M66)))</f>
        <v/>
      </c>
      <c r="O66" s="15">
        <f>MIN((T65+ROUND(T65*Deudas!$D$13/12,2))-I66,MAX(0,L66-SUM(M66:N66)))</f>
        <v/>
      </c>
      <c r="P66" s="15">
        <f>MIN((U65+ROUND(U65*Deudas!$D$14/12,2))-J66,MAX(0,L66-SUM(M66:O66)))</f>
        <v/>
      </c>
      <c r="Q66" s="15">
        <f>MIN((V65+ROUND(V65*Deudas!$D$15/12,2))-K66,MAX(0,L66-SUM(M66:P66)))</f>
        <v/>
      </c>
      <c r="R66" s="15">
        <f>ROUND((R65+ROUND(R65*Deudas!$D$11/12,2))-G66-M66,2)</f>
        <v/>
      </c>
      <c r="S66" s="15">
        <f>ROUND((S65+ROUND(S65*Deudas!$D$12/12,2))-H66-N66,2)</f>
        <v/>
      </c>
      <c r="T66" s="15">
        <f>ROUND((T65+ROUND(T65*Deudas!$D$13/12,2))-I66-O66,2)</f>
        <v/>
      </c>
      <c r="U66" s="15">
        <f>ROUND((U65+ROUND(U65*Deudas!$D$14/12,2))-J66-P66,2)</f>
        <v/>
      </c>
      <c r="V66" s="15">
        <f>ROUND((V65+ROUND(V65*Deudas!$D$15/12,2))-K66-Q66,2)</f>
        <v/>
      </c>
      <c r="W66" s="15">
        <f>ROUND(B66*Deudas!$D$11/12,2)+ROUND(C66*Deudas!$D$12/12,2)+ROUND(D66*Deudas!$D$13/12,2)+ROUND(E66*Deudas!$D$14/12,2)+ROUND(F66*Deudas!$D$15/12,2)</f>
        <v/>
      </c>
    </row>
    <row r="67">
      <c r="A67" s="10" t="n">
        <v>63</v>
      </c>
      <c r="B67" s="15">
        <f>R66</f>
        <v/>
      </c>
      <c r="C67" s="15">
        <f>S66</f>
        <v/>
      </c>
      <c r="D67" s="15">
        <f>T66</f>
        <v/>
      </c>
      <c r="E67" s="15">
        <f>U66</f>
        <v/>
      </c>
      <c r="F67" s="15">
        <f>V66</f>
        <v/>
      </c>
      <c r="G67" s="15">
        <f>MIN(Deudas!$E$11,(R66+ROUND(R66*Deudas!$D$11/12,2)))</f>
        <v/>
      </c>
      <c r="H67" s="15">
        <f>MIN(Deudas!$E$12,(S66+ROUND(S66*Deudas!$D$12/12,2)))</f>
        <v/>
      </c>
      <c r="I67" s="15">
        <f>MIN(Deudas!$E$13,(T66+ROUND(T66*Deudas!$D$13/12,2)))</f>
        <v/>
      </c>
      <c r="J67" s="15">
        <f>MIN(Deudas!$E$14,(U66+ROUND(U66*Deudas!$D$14/12,2)))</f>
        <v/>
      </c>
      <c r="K67" s="15">
        <f>MIN(Deudas!$E$15,(V66+ROUND(V66*Deudas!$D$15/12,2)))</f>
        <v/>
      </c>
      <c r="L67" s="15">
        <f>Deudas!$C$4+SUM(Deudas!$E$11:$E$15)-SUM(G67:K67)</f>
        <v/>
      </c>
      <c r="M67" s="15">
        <f>MIN((R66+ROUND(R66*Deudas!$D$11/12,2))-G67,MAX(0,L67))</f>
        <v/>
      </c>
      <c r="N67" s="15">
        <f>MIN((S66+ROUND(S66*Deudas!$D$12/12,2))-H67,MAX(0,L67-SUM(M67:M67)))</f>
        <v/>
      </c>
      <c r="O67" s="15">
        <f>MIN((T66+ROUND(T66*Deudas!$D$13/12,2))-I67,MAX(0,L67-SUM(M67:N67)))</f>
        <v/>
      </c>
      <c r="P67" s="15">
        <f>MIN((U66+ROUND(U66*Deudas!$D$14/12,2))-J67,MAX(0,L67-SUM(M67:O67)))</f>
        <v/>
      </c>
      <c r="Q67" s="15">
        <f>MIN((V66+ROUND(V66*Deudas!$D$15/12,2))-K67,MAX(0,L67-SUM(M67:P67)))</f>
        <v/>
      </c>
      <c r="R67" s="15">
        <f>ROUND((R66+ROUND(R66*Deudas!$D$11/12,2))-G67-M67,2)</f>
        <v/>
      </c>
      <c r="S67" s="15">
        <f>ROUND((S66+ROUND(S66*Deudas!$D$12/12,2))-H67-N67,2)</f>
        <v/>
      </c>
      <c r="T67" s="15">
        <f>ROUND((T66+ROUND(T66*Deudas!$D$13/12,2))-I67-O67,2)</f>
        <v/>
      </c>
      <c r="U67" s="15">
        <f>ROUND((U66+ROUND(U66*Deudas!$D$14/12,2))-J67-P67,2)</f>
        <v/>
      </c>
      <c r="V67" s="15">
        <f>ROUND((V66+ROUND(V66*Deudas!$D$15/12,2))-K67-Q67,2)</f>
        <v/>
      </c>
      <c r="W67" s="15">
        <f>ROUND(B67*Deudas!$D$11/12,2)+ROUND(C67*Deudas!$D$12/12,2)+ROUND(D67*Deudas!$D$13/12,2)+ROUND(E67*Deudas!$D$14/12,2)+ROUND(F67*Deudas!$D$15/12,2)</f>
        <v/>
      </c>
    </row>
    <row r="68">
      <c r="A68" s="10" t="n">
        <v>64</v>
      </c>
      <c r="B68" s="15">
        <f>R67</f>
        <v/>
      </c>
      <c r="C68" s="15">
        <f>S67</f>
        <v/>
      </c>
      <c r="D68" s="15">
        <f>T67</f>
        <v/>
      </c>
      <c r="E68" s="15">
        <f>U67</f>
        <v/>
      </c>
      <c r="F68" s="15">
        <f>V67</f>
        <v/>
      </c>
      <c r="G68" s="15">
        <f>MIN(Deudas!$E$11,(R67+ROUND(R67*Deudas!$D$11/12,2)))</f>
        <v/>
      </c>
      <c r="H68" s="15">
        <f>MIN(Deudas!$E$12,(S67+ROUND(S67*Deudas!$D$12/12,2)))</f>
        <v/>
      </c>
      <c r="I68" s="15">
        <f>MIN(Deudas!$E$13,(T67+ROUND(T67*Deudas!$D$13/12,2)))</f>
        <v/>
      </c>
      <c r="J68" s="15">
        <f>MIN(Deudas!$E$14,(U67+ROUND(U67*Deudas!$D$14/12,2)))</f>
        <v/>
      </c>
      <c r="K68" s="15">
        <f>MIN(Deudas!$E$15,(V67+ROUND(V67*Deudas!$D$15/12,2)))</f>
        <v/>
      </c>
      <c r="L68" s="15">
        <f>Deudas!$C$4+SUM(Deudas!$E$11:$E$15)-SUM(G68:K68)</f>
        <v/>
      </c>
      <c r="M68" s="15">
        <f>MIN((R67+ROUND(R67*Deudas!$D$11/12,2))-G68,MAX(0,L68))</f>
        <v/>
      </c>
      <c r="N68" s="15">
        <f>MIN((S67+ROUND(S67*Deudas!$D$12/12,2))-H68,MAX(0,L68-SUM(M68:M68)))</f>
        <v/>
      </c>
      <c r="O68" s="15">
        <f>MIN((T67+ROUND(T67*Deudas!$D$13/12,2))-I68,MAX(0,L68-SUM(M68:N68)))</f>
        <v/>
      </c>
      <c r="P68" s="15">
        <f>MIN((U67+ROUND(U67*Deudas!$D$14/12,2))-J68,MAX(0,L68-SUM(M68:O68)))</f>
        <v/>
      </c>
      <c r="Q68" s="15">
        <f>MIN((V67+ROUND(V67*Deudas!$D$15/12,2))-K68,MAX(0,L68-SUM(M68:P68)))</f>
        <v/>
      </c>
      <c r="R68" s="15">
        <f>ROUND((R67+ROUND(R67*Deudas!$D$11/12,2))-G68-M68,2)</f>
        <v/>
      </c>
      <c r="S68" s="15">
        <f>ROUND((S67+ROUND(S67*Deudas!$D$12/12,2))-H68-N68,2)</f>
        <v/>
      </c>
      <c r="T68" s="15">
        <f>ROUND((T67+ROUND(T67*Deudas!$D$13/12,2))-I68-O68,2)</f>
        <v/>
      </c>
      <c r="U68" s="15">
        <f>ROUND((U67+ROUND(U67*Deudas!$D$14/12,2))-J68-P68,2)</f>
        <v/>
      </c>
      <c r="V68" s="15">
        <f>ROUND((V67+ROUND(V67*Deudas!$D$15/12,2))-K68-Q68,2)</f>
        <v/>
      </c>
      <c r="W68" s="15">
        <f>ROUND(B68*Deudas!$D$11/12,2)+ROUND(C68*Deudas!$D$12/12,2)+ROUND(D68*Deudas!$D$13/12,2)+ROUND(E68*Deudas!$D$14/12,2)+ROUND(F68*Deudas!$D$15/12,2)</f>
        <v/>
      </c>
    </row>
    <row r="69">
      <c r="A69" s="10" t="n">
        <v>65</v>
      </c>
      <c r="B69" s="15">
        <f>R68</f>
        <v/>
      </c>
      <c r="C69" s="15">
        <f>S68</f>
        <v/>
      </c>
      <c r="D69" s="15">
        <f>T68</f>
        <v/>
      </c>
      <c r="E69" s="15">
        <f>U68</f>
        <v/>
      </c>
      <c r="F69" s="15">
        <f>V68</f>
        <v/>
      </c>
      <c r="G69" s="15">
        <f>MIN(Deudas!$E$11,(R68+ROUND(R68*Deudas!$D$11/12,2)))</f>
        <v/>
      </c>
      <c r="H69" s="15">
        <f>MIN(Deudas!$E$12,(S68+ROUND(S68*Deudas!$D$12/12,2)))</f>
        <v/>
      </c>
      <c r="I69" s="15">
        <f>MIN(Deudas!$E$13,(T68+ROUND(T68*Deudas!$D$13/12,2)))</f>
        <v/>
      </c>
      <c r="J69" s="15">
        <f>MIN(Deudas!$E$14,(U68+ROUND(U68*Deudas!$D$14/12,2)))</f>
        <v/>
      </c>
      <c r="K69" s="15">
        <f>MIN(Deudas!$E$15,(V68+ROUND(V68*Deudas!$D$15/12,2)))</f>
        <v/>
      </c>
      <c r="L69" s="15">
        <f>Deudas!$C$4+SUM(Deudas!$E$11:$E$15)-SUM(G69:K69)</f>
        <v/>
      </c>
      <c r="M69" s="15">
        <f>MIN((R68+ROUND(R68*Deudas!$D$11/12,2))-G69,MAX(0,L69))</f>
        <v/>
      </c>
      <c r="N69" s="15">
        <f>MIN((S68+ROUND(S68*Deudas!$D$12/12,2))-H69,MAX(0,L69-SUM(M69:M69)))</f>
        <v/>
      </c>
      <c r="O69" s="15">
        <f>MIN((T68+ROUND(T68*Deudas!$D$13/12,2))-I69,MAX(0,L69-SUM(M69:N69)))</f>
        <v/>
      </c>
      <c r="P69" s="15">
        <f>MIN((U68+ROUND(U68*Deudas!$D$14/12,2))-J69,MAX(0,L69-SUM(M69:O69)))</f>
        <v/>
      </c>
      <c r="Q69" s="15">
        <f>MIN((V68+ROUND(V68*Deudas!$D$15/12,2))-K69,MAX(0,L69-SUM(M69:P69)))</f>
        <v/>
      </c>
      <c r="R69" s="15">
        <f>ROUND((R68+ROUND(R68*Deudas!$D$11/12,2))-G69-M69,2)</f>
        <v/>
      </c>
      <c r="S69" s="15">
        <f>ROUND((S68+ROUND(S68*Deudas!$D$12/12,2))-H69-N69,2)</f>
        <v/>
      </c>
      <c r="T69" s="15">
        <f>ROUND((T68+ROUND(T68*Deudas!$D$13/12,2))-I69-O69,2)</f>
        <v/>
      </c>
      <c r="U69" s="15">
        <f>ROUND((U68+ROUND(U68*Deudas!$D$14/12,2))-J69-P69,2)</f>
        <v/>
      </c>
      <c r="V69" s="15">
        <f>ROUND((V68+ROUND(V68*Deudas!$D$15/12,2))-K69-Q69,2)</f>
        <v/>
      </c>
      <c r="W69" s="15">
        <f>ROUND(B69*Deudas!$D$11/12,2)+ROUND(C69*Deudas!$D$12/12,2)+ROUND(D69*Deudas!$D$13/12,2)+ROUND(E69*Deudas!$D$14/12,2)+ROUND(F69*Deudas!$D$15/12,2)</f>
        <v/>
      </c>
    </row>
    <row r="70">
      <c r="A70" s="10" t="n">
        <v>66</v>
      </c>
      <c r="B70" s="15">
        <f>R69</f>
        <v/>
      </c>
      <c r="C70" s="15">
        <f>S69</f>
        <v/>
      </c>
      <c r="D70" s="15">
        <f>T69</f>
        <v/>
      </c>
      <c r="E70" s="15">
        <f>U69</f>
        <v/>
      </c>
      <c r="F70" s="15">
        <f>V69</f>
        <v/>
      </c>
      <c r="G70" s="15">
        <f>MIN(Deudas!$E$11,(R69+ROUND(R69*Deudas!$D$11/12,2)))</f>
        <v/>
      </c>
      <c r="H70" s="15">
        <f>MIN(Deudas!$E$12,(S69+ROUND(S69*Deudas!$D$12/12,2)))</f>
        <v/>
      </c>
      <c r="I70" s="15">
        <f>MIN(Deudas!$E$13,(T69+ROUND(T69*Deudas!$D$13/12,2)))</f>
        <v/>
      </c>
      <c r="J70" s="15">
        <f>MIN(Deudas!$E$14,(U69+ROUND(U69*Deudas!$D$14/12,2)))</f>
        <v/>
      </c>
      <c r="K70" s="15">
        <f>MIN(Deudas!$E$15,(V69+ROUND(V69*Deudas!$D$15/12,2)))</f>
        <v/>
      </c>
      <c r="L70" s="15">
        <f>Deudas!$C$4+SUM(Deudas!$E$11:$E$15)-SUM(G70:K70)</f>
        <v/>
      </c>
      <c r="M70" s="15">
        <f>MIN((R69+ROUND(R69*Deudas!$D$11/12,2))-G70,MAX(0,L70))</f>
        <v/>
      </c>
      <c r="N70" s="15">
        <f>MIN((S69+ROUND(S69*Deudas!$D$12/12,2))-H70,MAX(0,L70-SUM(M70:M70)))</f>
        <v/>
      </c>
      <c r="O70" s="15">
        <f>MIN((T69+ROUND(T69*Deudas!$D$13/12,2))-I70,MAX(0,L70-SUM(M70:N70)))</f>
        <v/>
      </c>
      <c r="P70" s="15">
        <f>MIN((U69+ROUND(U69*Deudas!$D$14/12,2))-J70,MAX(0,L70-SUM(M70:O70)))</f>
        <v/>
      </c>
      <c r="Q70" s="15">
        <f>MIN((V69+ROUND(V69*Deudas!$D$15/12,2))-K70,MAX(0,L70-SUM(M70:P70)))</f>
        <v/>
      </c>
      <c r="R70" s="15">
        <f>ROUND((R69+ROUND(R69*Deudas!$D$11/12,2))-G70-M70,2)</f>
        <v/>
      </c>
      <c r="S70" s="15">
        <f>ROUND((S69+ROUND(S69*Deudas!$D$12/12,2))-H70-N70,2)</f>
        <v/>
      </c>
      <c r="T70" s="15">
        <f>ROUND((T69+ROUND(T69*Deudas!$D$13/12,2))-I70-O70,2)</f>
        <v/>
      </c>
      <c r="U70" s="15">
        <f>ROUND((U69+ROUND(U69*Deudas!$D$14/12,2))-J70-P70,2)</f>
        <v/>
      </c>
      <c r="V70" s="15">
        <f>ROUND((V69+ROUND(V69*Deudas!$D$15/12,2))-K70-Q70,2)</f>
        <v/>
      </c>
      <c r="W70" s="15">
        <f>ROUND(B70*Deudas!$D$11/12,2)+ROUND(C70*Deudas!$D$12/12,2)+ROUND(D70*Deudas!$D$13/12,2)+ROUND(E70*Deudas!$D$14/12,2)+ROUND(F70*Deudas!$D$15/12,2)</f>
        <v/>
      </c>
    </row>
    <row r="71">
      <c r="A71" s="10" t="n">
        <v>67</v>
      </c>
      <c r="B71" s="15">
        <f>R70</f>
        <v/>
      </c>
      <c r="C71" s="15">
        <f>S70</f>
        <v/>
      </c>
      <c r="D71" s="15">
        <f>T70</f>
        <v/>
      </c>
      <c r="E71" s="15">
        <f>U70</f>
        <v/>
      </c>
      <c r="F71" s="15">
        <f>V70</f>
        <v/>
      </c>
      <c r="G71" s="15">
        <f>MIN(Deudas!$E$11,(R70+ROUND(R70*Deudas!$D$11/12,2)))</f>
        <v/>
      </c>
      <c r="H71" s="15">
        <f>MIN(Deudas!$E$12,(S70+ROUND(S70*Deudas!$D$12/12,2)))</f>
        <v/>
      </c>
      <c r="I71" s="15">
        <f>MIN(Deudas!$E$13,(T70+ROUND(T70*Deudas!$D$13/12,2)))</f>
        <v/>
      </c>
      <c r="J71" s="15">
        <f>MIN(Deudas!$E$14,(U70+ROUND(U70*Deudas!$D$14/12,2)))</f>
        <v/>
      </c>
      <c r="K71" s="15">
        <f>MIN(Deudas!$E$15,(V70+ROUND(V70*Deudas!$D$15/12,2)))</f>
        <v/>
      </c>
      <c r="L71" s="15">
        <f>Deudas!$C$4+SUM(Deudas!$E$11:$E$15)-SUM(G71:K71)</f>
        <v/>
      </c>
      <c r="M71" s="15">
        <f>MIN((R70+ROUND(R70*Deudas!$D$11/12,2))-G71,MAX(0,L71))</f>
        <v/>
      </c>
      <c r="N71" s="15">
        <f>MIN((S70+ROUND(S70*Deudas!$D$12/12,2))-H71,MAX(0,L71-SUM(M71:M71)))</f>
        <v/>
      </c>
      <c r="O71" s="15">
        <f>MIN((T70+ROUND(T70*Deudas!$D$13/12,2))-I71,MAX(0,L71-SUM(M71:N71)))</f>
        <v/>
      </c>
      <c r="P71" s="15">
        <f>MIN((U70+ROUND(U70*Deudas!$D$14/12,2))-J71,MAX(0,L71-SUM(M71:O71)))</f>
        <v/>
      </c>
      <c r="Q71" s="15">
        <f>MIN((V70+ROUND(V70*Deudas!$D$15/12,2))-K71,MAX(0,L71-SUM(M71:P71)))</f>
        <v/>
      </c>
      <c r="R71" s="15">
        <f>ROUND((R70+ROUND(R70*Deudas!$D$11/12,2))-G71-M71,2)</f>
        <v/>
      </c>
      <c r="S71" s="15">
        <f>ROUND((S70+ROUND(S70*Deudas!$D$12/12,2))-H71-N71,2)</f>
        <v/>
      </c>
      <c r="T71" s="15">
        <f>ROUND((T70+ROUND(T70*Deudas!$D$13/12,2))-I71-O71,2)</f>
        <v/>
      </c>
      <c r="U71" s="15">
        <f>ROUND((U70+ROUND(U70*Deudas!$D$14/12,2))-J71-P71,2)</f>
        <v/>
      </c>
      <c r="V71" s="15">
        <f>ROUND((V70+ROUND(V70*Deudas!$D$15/12,2))-K71-Q71,2)</f>
        <v/>
      </c>
      <c r="W71" s="15">
        <f>ROUND(B71*Deudas!$D$11/12,2)+ROUND(C71*Deudas!$D$12/12,2)+ROUND(D71*Deudas!$D$13/12,2)+ROUND(E71*Deudas!$D$14/12,2)+ROUND(F71*Deudas!$D$15/12,2)</f>
        <v/>
      </c>
    </row>
    <row r="72">
      <c r="A72" s="10" t="n">
        <v>68</v>
      </c>
      <c r="B72" s="15">
        <f>R71</f>
        <v/>
      </c>
      <c r="C72" s="15">
        <f>S71</f>
        <v/>
      </c>
      <c r="D72" s="15">
        <f>T71</f>
        <v/>
      </c>
      <c r="E72" s="15">
        <f>U71</f>
        <v/>
      </c>
      <c r="F72" s="15">
        <f>V71</f>
        <v/>
      </c>
      <c r="G72" s="15">
        <f>MIN(Deudas!$E$11,(R71+ROUND(R71*Deudas!$D$11/12,2)))</f>
        <v/>
      </c>
      <c r="H72" s="15">
        <f>MIN(Deudas!$E$12,(S71+ROUND(S71*Deudas!$D$12/12,2)))</f>
        <v/>
      </c>
      <c r="I72" s="15">
        <f>MIN(Deudas!$E$13,(T71+ROUND(T71*Deudas!$D$13/12,2)))</f>
        <v/>
      </c>
      <c r="J72" s="15">
        <f>MIN(Deudas!$E$14,(U71+ROUND(U71*Deudas!$D$14/12,2)))</f>
        <v/>
      </c>
      <c r="K72" s="15">
        <f>MIN(Deudas!$E$15,(V71+ROUND(V71*Deudas!$D$15/12,2)))</f>
        <v/>
      </c>
      <c r="L72" s="15">
        <f>Deudas!$C$4+SUM(Deudas!$E$11:$E$15)-SUM(G72:K72)</f>
        <v/>
      </c>
      <c r="M72" s="15">
        <f>MIN((R71+ROUND(R71*Deudas!$D$11/12,2))-G72,MAX(0,L72))</f>
        <v/>
      </c>
      <c r="N72" s="15">
        <f>MIN((S71+ROUND(S71*Deudas!$D$12/12,2))-H72,MAX(0,L72-SUM(M72:M72)))</f>
        <v/>
      </c>
      <c r="O72" s="15">
        <f>MIN((T71+ROUND(T71*Deudas!$D$13/12,2))-I72,MAX(0,L72-SUM(M72:N72)))</f>
        <v/>
      </c>
      <c r="P72" s="15">
        <f>MIN((U71+ROUND(U71*Deudas!$D$14/12,2))-J72,MAX(0,L72-SUM(M72:O72)))</f>
        <v/>
      </c>
      <c r="Q72" s="15">
        <f>MIN((V71+ROUND(V71*Deudas!$D$15/12,2))-K72,MAX(0,L72-SUM(M72:P72)))</f>
        <v/>
      </c>
      <c r="R72" s="15">
        <f>ROUND((R71+ROUND(R71*Deudas!$D$11/12,2))-G72-M72,2)</f>
        <v/>
      </c>
      <c r="S72" s="15">
        <f>ROUND((S71+ROUND(S71*Deudas!$D$12/12,2))-H72-N72,2)</f>
        <v/>
      </c>
      <c r="T72" s="15">
        <f>ROUND((T71+ROUND(T71*Deudas!$D$13/12,2))-I72-O72,2)</f>
        <v/>
      </c>
      <c r="U72" s="15">
        <f>ROUND((U71+ROUND(U71*Deudas!$D$14/12,2))-J72-P72,2)</f>
        <v/>
      </c>
      <c r="V72" s="15">
        <f>ROUND((V71+ROUND(V71*Deudas!$D$15/12,2))-K72-Q72,2)</f>
        <v/>
      </c>
      <c r="W72" s="15">
        <f>ROUND(B72*Deudas!$D$11/12,2)+ROUND(C72*Deudas!$D$12/12,2)+ROUND(D72*Deudas!$D$13/12,2)+ROUND(E72*Deudas!$D$14/12,2)+ROUND(F72*Deudas!$D$15/12,2)</f>
        <v/>
      </c>
    </row>
    <row r="73">
      <c r="A73" s="10" t="n">
        <v>69</v>
      </c>
      <c r="B73" s="15">
        <f>R72</f>
        <v/>
      </c>
      <c r="C73" s="15">
        <f>S72</f>
        <v/>
      </c>
      <c r="D73" s="15">
        <f>T72</f>
        <v/>
      </c>
      <c r="E73" s="15">
        <f>U72</f>
        <v/>
      </c>
      <c r="F73" s="15">
        <f>V72</f>
        <v/>
      </c>
      <c r="G73" s="15">
        <f>MIN(Deudas!$E$11,(R72+ROUND(R72*Deudas!$D$11/12,2)))</f>
        <v/>
      </c>
      <c r="H73" s="15">
        <f>MIN(Deudas!$E$12,(S72+ROUND(S72*Deudas!$D$12/12,2)))</f>
        <v/>
      </c>
      <c r="I73" s="15">
        <f>MIN(Deudas!$E$13,(T72+ROUND(T72*Deudas!$D$13/12,2)))</f>
        <v/>
      </c>
      <c r="J73" s="15">
        <f>MIN(Deudas!$E$14,(U72+ROUND(U72*Deudas!$D$14/12,2)))</f>
        <v/>
      </c>
      <c r="K73" s="15">
        <f>MIN(Deudas!$E$15,(V72+ROUND(V72*Deudas!$D$15/12,2)))</f>
        <v/>
      </c>
      <c r="L73" s="15">
        <f>Deudas!$C$4+SUM(Deudas!$E$11:$E$15)-SUM(G73:K73)</f>
        <v/>
      </c>
      <c r="M73" s="15">
        <f>MIN((R72+ROUND(R72*Deudas!$D$11/12,2))-G73,MAX(0,L73))</f>
        <v/>
      </c>
      <c r="N73" s="15">
        <f>MIN((S72+ROUND(S72*Deudas!$D$12/12,2))-H73,MAX(0,L73-SUM(M73:M73)))</f>
        <v/>
      </c>
      <c r="O73" s="15">
        <f>MIN((T72+ROUND(T72*Deudas!$D$13/12,2))-I73,MAX(0,L73-SUM(M73:N73)))</f>
        <v/>
      </c>
      <c r="P73" s="15">
        <f>MIN((U72+ROUND(U72*Deudas!$D$14/12,2))-J73,MAX(0,L73-SUM(M73:O73)))</f>
        <v/>
      </c>
      <c r="Q73" s="15">
        <f>MIN((V72+ROUND(V72*Deudas!$D$15/12,2))-K73,MAX(0,L73-SUM(M73:P73)))</f>
        <v/>
      </c>
      <c r="R73" s="15">
        <f>ROUND((R72+ROUND(R72*Deudas!$D$11/12,2))-G73-M73,2)</f>
        <v/>
      </c>
      <c r="S73" s="15">
        <f>ROUND((S72+ROUND(S72*Deudas!$D$12/12,2))-H73-N73,2)</f>
        <v/>
      </c>
      <c r="T73" s="15">
        <f>ROUND((T72+ROUND(T72*Deudas!$D$13/12,2))-I73-O73,2)</f>
        <v/>
      </c>
      <c r="U73" s="15">
        <f>ROUND((U72+ROUND(U72*Deudas!$D$14/12,2))-J73-P73,2)</f>
        <v/>
      </c>
      <c r="V73" s="15">
        <f>ROUND((V72+ROUND(V72*Deudas!$D$15/12,2))-K73-Q73,2)</f>
        <v/>
      </c>
      <c r="W73" s="15">
        <f>ROUND(B73*Deudas!$D$11/12,2)+ROUND(C73*Deudas!$D$12/12,2)+ROUND(D73*Deudas!$D$13/12,2)+ROUND(E73*Deudas!$D$14/12,2)+ROUND(F73*Deudas!$D$15/12,2)</f>
        <v/>
      </c>
    </row>
    <row r="74">
      <c r="A74" s="10" t="n">
        <v>70</v>
      </c>
      <c r="B74" s="15">
        <f>R73</f>
        <v/>
      </c>
      <c r="C74" s="15">
        <f>S73</f>
        <v/>
      </c>
      <c r="D74" s="15">
        <f>T73</f>
        <v/>
      </c>
      <c r="E74" s="15">
        <f>U73</f>
        <v/>
      </c>
      <c r="F74" s="15">
        <f>V73</f>
        <v/>
      </c>
      <c r="G74" s="15">
        <f>MIN(Deudas!$E$11,(R73+ROUND(R73*Deudas!$D$11/12,2)))</f>
        <v/>
      </c>
      <c r="H74" s="15">
        <f>MIN(Deudas!$E$12,(S73+ROUND(S73*Deudas!$D$12/12,2)))</f>
        <v/>
      </c>
      <c r="I74" s="15">
        <f>MIN(Deudas!$E$13,(T73+ROUND(T73*Deudas!$D$13/12,2)))</f>
        <v/>
      </c>
      <c r="J74" s="15">
        <f>MIN(Deudas!$E$14,(U73+ROUND(U73*Deudas!$D$14/12,2)))</f>
        <v/>
      </c>
      <c r="K74" s="15">
        <f>MIN(Deudas!$E$15,(V73+ROUND(V73*Deudas!$D$15/12,2)))</f>
        <v/>
      </c>
      <c r="L74" s="15">
        <f>Deudas!$C$4+SUM(Deudas!$E$11:$E$15)-SUM(G74:K74)</f>
        <v/>
      </c>
      <c r="M74" s="15">
        <f>MIN((R73+ROUND(R73*Deudas!$D$11/12,2))-G74,MAX(0,L74))</f>
        <v/>
      </c>
      <c r="N74" s="15">
        <f>MIN((S73+ROUND(S73*Deudas!$D$12/12,2))-H74,MAX(0,L74-SUM(M74:M74)))</f>
        <v/>
      </c>
      <c r="O74" s="15">
        <f>MIN((T73+ROUND(T73*Deudas!$D$13/12,2))-I74,MAX(0,L74-SUM(M74:N74)))</f>
        <v/>
      </c>
      <c r="P74" s="15">
        <f>MIN((U73+ROUND(U73*Deudas!$D$14/12,2))-J74,MAX(0,L74-SUM(M74:O74)))</f>
        <v/>
      </c>
      <c r="Q74" s="15">
        <f>MIN((V73+ROUND(V73*Deudas!$D$15/12,2))-K74,MAX(0,L74-SUM(M74:P74)))</f>
        <v/>
      </c>
      <c r="R74" s="15">
        <f>ROUND((R73+ROUND(R73*Deudas!$D$11/12,2))-G74-M74,2)</f>
        <v/>
      </c>
      <c r="S74" s="15">
        <f>ROUND((S73+ROUND(S73*Deudas!$D$12/12,2))-H74-N74,2)</f>
        <v/>
      </c>
      <c r="T74" s="15">
        <f>ROUND((T73+ROUND(T73*Deudas!$D$13/12,2))-I74-O74,2)</f>
        <v/>
      </c>
      <c r="U74" s="15">
        <f>ROUND((U73+ROUND(U73*Deudas!$D$14/12,2))-J74-P74,2)</f>
        <v/>
      </c>
      <c r="V74" s="15">
        <f>ROUND((V73+ROUND(V73*Deudas!$D$15/12,2))-K74-Q74,2)</f>
        <v/>
      </c>
      <c r="W74" s="15">
        <f>ROUND(B74*Deudas!$D$11/12,2)+ROUND(C74*Deudas!$D$12/12,2)+ROUND(D74*Deudas!$D$13/12,2)+ROUND(E74*Deudas!$D$14/12,2)+ROUND(F74*Deudas!$D$15/12,2)</f>
        <v/>
      </c>
    </row>
    <row r="75">
      <c r="A75" s="10" t="n">
        <v>71</v>
      </c>
      <c r="B75" s="15">
        <f>R74</f>
        <v/>
      </c>
      <c r="C75" s="15">
        <f>S74</f>
        <v/>
      </c>
      <c r="D75" s="15">
        <f>T74</f>
        <v/>
      </c>
      <c r="E75" s="15">
        <f>U74</f>
        <v/>
      </c>
      <c r="F75" s="15">
        <f>V74</f>
        <v/>
      </c>
      <c r="G75" s="15">
        <f>MIN(Deudas!$E$11,(R74+ROUND(R74*Deudas!$D$11/12,2)))</f>
        <v/>
      </c>
      <c r="H75" s="15">
        <f>MIN(Deudas!$E$12,(S74+ROUND(S74*Deudas!$D$12/12,2)))</f>
        <v/>
      </c>
      <c r="I75" s="15">
        <f>MIN(Deudas!$E$13,(T74+ROUND(T74*Deudas!$D$13/12,2)))</f>
        <v/>
      </c>
      <c r="J75" s="15">
        <f>MIN(Deudas!$E$14,(U74+ROUND(U74*Deudas!$D$14/12,2)))</f>
        <v/>
      </c>
      <c r="K75" s="15">
        <f>MIN(Deudas!$E$15,(V74+ROUND(V74*Deudas!$D$15/12,2)))</f>
        <v/>
      </c>
      <c r="L75" s="15">
        <f>Deudas!$C$4+SUM(Deudas!$E$11:$E$15)-SUM(G75:K75)</f>
        <v/>
      </c>
      <c r="M75" s="15">
        <f>MIN((R74+ROUND(R74*Deudas!$D$11/12,2))-G75,MAX(0,L75))</f>
        <v/>
      </c>
      <c r="N75" s="15">
        <f>MIN((S74+ROUND(S74*Deudas!$D$12/12,2))-H75,MAX(0,L75-SUM(M75:M75)))</f>
        <v/>
      </c>
      <c r="O75" s="15">
        <f>MIN((T74+ROUND(T74*Deudas!$D$13/12,2))-I75,MAX(0,L75-SUM(M75:N75)))</f>
        <v/>
      </c>
      <c r="P75" s="15">
        <f>MIN((U74+ROUND(U74*Deudas!$D$14/12,2))-J75,MAX(0,L75-SUM(M75:O75)))</f>
        <v/>
      </c>
      <c r="Q75" s="15">
        <f>MIN((V74+ROUND(V74*Deudas!$D$15/12,2))-K75,MAX(0,L75-SUM(M75:P75)))</f>
        <v/>
      </c>
      <c r="R75" s="15">
        <f>ROUND((R74+ROUND(R74*Deudas!$D$11/12,2))-G75-M75,2)</f>
        <v/>
      </c>
      <c r="S75" s="15">
        <f>ROUND((S74+ROUND(S74*Deudas!$D$12/12,2))-H75-N75,2)</f>
        <v/>
      </c>
      <c r="T75" s="15">
        <f>ROUND((T74+ROUND(T74*Deudas!$D$13/12,2))-I75-O75,2)</f>
        <v/>
      </c>
      <c r="U75" s="15">
        <f>ROUND((U74+ROUND(U74*Deudas!$D$14/12,2))-J75-P75,2)</f>
        <v/>
      </c>
      <c r="V75" s="15">
        <f>ROUND((V74+ROUND(V74*Deudas!$D$15/12,2))-K75-Q75,2)</f>
        <v/>
      </c>
      <c r="W75" s="15">
        <f>ROUND(B75*Deudas!$D$11/12,2)+ROUND(C75*Deudas!$D$12/12,2)+ROUND(D75*Deudas!$D$13/12,2)+ROUND(E75*Deudas!$D$14/12,2)+ROUND(F75*Deudas!$D$15/12,2)</f>
        <v/>
      </c>
    </row>
    <row r="76">
      <c r="A76" s="10" t="n">
        <v>72</v>
      </c>
      <c r="B76" s="15">
        <f>R75</f>
        <v/>
      </c>
      <c r="C76" s="15">
        <f>S75</f>
        <v/>
      </c>
      <c r="D76" s="15">
        <f>T75</f>
        <v/>
      </c>
      <c r="E76" s="15">
        <f>U75</f>
        <v/>
      </c>
      <c r="F76" s="15">
        <f>V75</f>
        <v/>
      </c>
      <c r="G76" s="15">
        <f>MIN(Deudas!$E$11,(R75+ROUND(R75*Deudas!$D$11/12,2)))</f>
        <v/>
      </c>
      <c r="H76" s="15">
        <f>MIN(Deudas!$E$12,(S75+ROUND(S75*Deudas!$D$12/12,2)))</f>
        <v/>
      </c>
      <c r="I76" s="15">
        <f>MIN(Deudas!$E$13,(T75+ROUND(T75*Deudas!$D$13/12,2)))</f>
        <v/>
      </c>
      <c r="J76" s="15">
        <f>MIN(Deudas!$E$14,(U75+ROUND(U75*Deudas!$D$14/12,2)))</f>
        <v/>
      </c>
      <c r="K76" s="15">
        <f>MIN(Deudas!$E$15,(V75+ROUND(V75*Deudas!$D$15/12,2)))</f>
        <v/>
      </c>
      <c r="L76" s="15">
        <f>Deudas!$C$4+SUM(Deudas!$E$11:$E$15)-SUM(G76:K76)</f>
        <v/>
      </c>
      <c r="M76" s="15">
        <f>MIN((R75+ROUND(R75*Deudas!$D$11/12,2))-G76,MAX(0,L76))</f>
        <v/>
      </c>
      <c r="N76" s="15">
        <f>MIN((S75+ROUND(S75*Deudas!$D$12/12,2))-H76,MAX(0,L76-SUM(M76:M76)))</f>
        <v/>
      </c>
      <c r="O76" s="15">
        <f>MIN((T75+ROUND(T75*Deudas!$D$13/12,2))-I76,MAX(0,L76-SUM(M76:N76)))</f>
        <v/>
      </c>
      <c r="P76" s="15">
        <f>MIN((U75+ROUND(U75*Deudas!$D$14/12,2))-J76,MAX(0,L76-SUM(M76:O76)))</f>
        <v/>
      </c>
      <c r="Q76" s="15">
        <f>MIN((V75+ROUND(V75*Deudas!$D$15/12,2))-K76,MAX(0,L76-SUM(M76:P76)))</f>
        <v/>
      </c>
      <c r="R76" s="15">
        <f>ROUND((R75+ROUND(R75*Deudas!$D$11/12,2))-G76-M76,2)</f>
        <v/>
      </c>
      <c r="S76" s="15">
        <f>ROUND((S75+ROUND(S75*Deudas!$D$12/12,2))-H76-N76,2)</f>
        <v/>
      </c>
      <c r="T76" s="15">
        <f>ROUND((T75+ROUND(T75*Deudas!$D$13/12,2))-I76-O76,2)</f>
        <v/>
      </c>
      <c r="U76" s="15">
        <f>ROUND((U75+ROUND(U75*Deudas!$D$14/12,2))-J76-P76,2)</f>
        <v/>
      </c>
      <c r="V76" s="15">
        <f>ROUND((V75+ROUND(V75*Deudas!$D$15/12,2))-K76-Q76,2)</f>
        <v/>
      </c>
      <c r="W76" s="15">
        <f>ROUND(B76*Deudas!$D$11/12,2)+ROUND(C76*Deudas!$D$12/12,2)+ROUND(D76*Deudas!$D$13/12,2)+ROUND(E76*Deudas!$D$14/12,2)+ROUND(F76*Deudas!$D$15/12,2)</f>
        <v/>
      </c>
    </row>
    <row r="77">
      <c r="A77" s="10" t="n">
        <v>73</v>
      </c>
      <c r="B77" s="15">
        <f>R76</f>
        <v/>
      </c>
      <c r="C77" s="15">
        <f>S76</f>
        <v/>
      </c>
      <c r="D77" s="15">
        <f>T76</f>
        <v/>
      </c>
      <c r="E77" s="15">
        <f>U76</f>
        <v/>
      </c>
      <c r="F77" s="15">
        <f>V76</f>
        <v/>
      </c>
      <c r="G77" s="15">
        <f>MIN(Deudas!$E$11,(R76+ROUND(R76*Deudas!$D$11/12,2)))</f>
        <v/>
      </c>
      <c r="H77" s="15">
        <f>MIN(Deudas!$E$12,(S76+ROUND(S76*Deudas!$D$12/12,2)))</f>
        <v/>
      </c>
      <c r="I77" s="15">
        <f>MIN(Deudas!$E$13,(T76+ROUND(T76*Deudas!$D$13/12,2)))</f>
        <v/>
      </c>
      <c r="J77" s="15">
        <f>MIN(Deudas!$E$14,(U76+ROUND(U76*Deudas!$D$14/12,2)))</f>
        <v/>
      </c>
      <c r="K77" s="15">
        <f>MIN(Deudas!$E$15,(V76+ROUND(V76*Deudas!$D$15/12,2)))</f>
        <v/>
      </c>
      <c r="L77" s="15">
        <f>Deudas!$C$4+SUM(Deudas!$E$11:$E$15)-SUM(G77:K77)</f>
        <v/>
      </c>
      <c r="M77" s="15">
        <f>MIN((R76+ROUND(R76*Deudas!$D$11/12,2))-G77,MAX(0,L77))</f>
        <v/>
      </c>
      <c r="N77" s="15">
        <f>MIN((S76+ROUND(S76*Deudas!$D$12/12,2))-H77,MAX(0,L77-SUM(M77:M77)))</f>
        <v/>
      </c>
      <c r="O77" s="15">
        <f>MIN((T76+ROUND(T76*Deudas!$D$13/12,2))-I77,MAX(0,L77-SUM(M77:N77)))</f>
        <v/>
      </c>
      <c r="P77" s="15">
        <f>MIN((U76+ROUND(U76*Deudas!$D$14/12,2))-J77,MAX(0,L77-SUM(M77:O77)))</f>
        <v/>
      </c>
      <c r="Q77" s="15">
        <f>MIN((V76+ROUND(V76*Deudas!$D$15/12,2))-K77,MAX(0,L77-SUM(M77:P77)))</f>
        <v/>
      </c>
      <c r="R77" s="15">
        <f>ROUND((R76+ROUND(R76*Deudas!$D$11/12,2))-G77-M77,2)</f>
        <v/>
      </c>
      <c r="S77" s="15">
        <f>ROUND((S76+ROUND(S76*Deudas!$D$12/12,2))-H77-N77,2)</f>
        <v/>
      </c>
      <c r="T77" s="15">
        <f>ROUND((T76+ROUND(T76*Deudas!$D$13/12,2))-I77-O77,2)</f>
        <v/>
      </c>
      <c r="U77" s="15">
        <f>ROUND((U76+ROUND(U76*Deudas!$D$14/12,2))-J77-P77,2)</f>
        <v/>
      </c>
      <c r="V77" s="15">
        <f>ROUND((V76+ROUND(V76*Deudas!$D$15/12,2))-K77-Q77,2)</f>
        <v/>
      </c>
      <c r="W77" s="15">
        <f>ROUND(B77*Deudas!$D$11/12,2)+ROUND(C77*Deudas!$D$12/12,2)+ROUND(D77*Deudas!$D$13/12,2)+ROUND(E77*Deudas!$D$14/12,2)+ROUND(F77*Deudas!$D$15/12,2)</f>
        <v/>
      </c>
    </row>
    <row r="78">
      <c r="A78" s="10" t="n">
        <v>74</v>
      </c>
      <c r="B78" s="15">
        <f>R77</f>
        <v/>
      </c>
      <c r="C78" s="15">
        <f>S77</f>
        <v/>
      </c>
      <c r="D78" s="15">
        <f>T77</f>
        <v/>
      </c>
      <c r="E78" s="15">
        <f>U77</f>
        <v/>
      </c>
      <c r="F78" s="15">
        <f>V77</f>
        <v/>
      </c>
      <c r="G78" s="15">
        <f>MIN(Deudas!$E$11,(R77+ROUND(R77*Deudas!$D$11/12,2)))</f>
        <v/>
      </c>
      <c r="H78" s="15">
        <f>MIN(Deudas!$E$12,(S77+ROUND(S77*Deudas!$D$12/12,2)))</f>
        <v/>
      </c>
      <c r="I78" s="15">
        <f>MIN(Deudas!$E$13,(T77+ROUND(T77*Deudas!$D$13/12,2)))</f>
        <v/>
      </c>
      <c r="J78" s="15">
        <f>MIN(Deudas!$E$14,(U77+ROUND(U77*Deudas!$D$14/12,2)))</f>
        <v/>
      </c>
      <c r="K78" s="15">
        <f>MIN(Deudas!$E$15,(V77+ROUND(V77*Deudas!$D$15/12,2)))</f>
        <v/>
      </c>
      <c r="L78" s="15">
        <f>Deudas!$C$4+SUM(Deudas!$E$11:$E$15)-SUM(G78:K78)</f>
        <v/>
      </c>
      <c r="M78" s="15">
        <f>MIN((R77+ROUND(R77*Deudas!$D$11/12,2))-G78,MAX(0,L78))</f>
        <v/>
      </c>
      <c r="N78" s="15">
        <f>MIN((S77+ROUND(S77*Deudas!$D$12/12,2))-H78,MAX(0,L78-SUM(M78:M78)))</f>
        <v/>
      </c>
      <c r="O78" s="15">
        <f>MIN((T77+ROUND(T77*Deudas!$D$13/12,2))-I78,MAX(0,L78-SUM(M78:N78)))</f>
        <v/>
      </c>
      <c r="P78" s="15">
        <f>MIN((U77+ROUND(U77*Deudas!$D$14/12,2))-J78,MAX(0,L78-SUM(M78:O78)))</f>
        <v/>
      </c>
      <c r="Q78" s="15">
        <f>MIN((V77+ROUND(V77*Deudas!$D$15/12,2))-K78,MAX(0,L78-SUM(M78:P78)))</f>
        <v/>
      </c>
      <c r="R78" s="15">
        <f>ROUND((R77+ROUND(R77*Deudas!$D$11/12,2))-G78-M78,2)</f>
        <v/>
      </c>
      <c r="S78" s="15">
        <f>ROUND((S77+ROUND(S77*Deudas!$D$12/12,2))-H78-N78,2)</f>
        <v/>
      </c>
      <c r="T78" s="15">
        <f>ROUND((T77+ROUND(T77*Deudas!$D$13/12,2))-I78-O78,2)</f>
        <v/>
      </c>
      <c r="U78" s="15">
        <f>ROUND((U77+ROUND(U77*Deudas!$D$14/12,2))-J78-P78,2)</f>
        <v/>
      </c>
      <c r="V78" s="15">
        <f>ROUND((V77+ROUND(V77*Deudas!$D$15/12,2))-K78-Q78,2)</f>
        <v/>
      </c>
      <c r="W78" s="15">
        <f>ROUND(B78*Deudas!$D$11/12,2)+ROUND(C78*Deudas!$D$12/12,2)+ROUND(D78*Deudas!$D$13/12,2)+ROUND(E78*Deudas!$D$14/12,2)+ROUND(F78*Deudas!$D$15/12,2)</f>
        <v/>
      </c>
    </row>
    <row r="79">
      <c r="A79" s="10" t="n">
        <v>75</v>
      </c>
      <c r="B79" s="15">
        <f>R78</f>
        <v/>
      </c>
      <c r="C79" s="15">
        <f>S78</f>
        <v/>
      </c>
      <c r="D79" s="15">
        <f>T78</f>
        <v/>
      </c>
      <c r="E79" s="15">
        <f>U78</f>
        <v/>
      </c>
      <c r="F79" s="15">
        <f>V78</f>
        <v/>
      </c>
      <c r="G79" s="15">
        <f>MIN(Deudas!$E$11,(R78+ROUND(R78*Deudas!$D$11/12,2)))</f>
        <v/>
      </c>
      <c r="H79" s="15">
        <f>MIN(Deudas!$E$12,(S78+ROUND(S78*Deudas!$D$12/12,2)))</f>
        <v/>
      </c>
      <c r="I79" s="15">
        <f>MIN(Deudas!$E$13,(T78+ROUND(T78*Deudas!$D$13/12,2)))</f>
        <v/>
      </c>
      <c r="J79" s="15">
        <f>MIN(Deudas!$E$14,(U78+ROUND(U78*Deudas!$D$14/12,2)))</f>
        <v/>
      </c>
      <c r="K79" s="15">
        <f>MIN(Deudas!$E$15,(V78+ROUND(V78*Deudas!$D$15/12,2)))</f>
        <v/>
      </c>
      <c r="L79" s="15">
        <f>Deudas!$C$4+SUM(Deudas!$E$11:$E$15)-SUM(G79:K79)</f>
        <v/>
      </c>
      <c r="M79" s="15">
        <f>MIN((R78+ROUND(R78*Deudas!$D$11/12,2))-G79,MAX(0,L79))</f>
        <v/>
      </c>
      <c r="N79" s="15">
        <f>MIN((S78+ROUND(S78*Deudas!$D$12/12,2))-H79,MAX(0,L79-SUM(M79:M79)))</f>
        <v/>
      </c>
      <c r="O79" s="15">
        <f>MIN((T78+ROUND(T78*Deudas!$D$13/12,2))-I79,MAX(0,L79-SUM(M79:N79)))</f>
        <v/>
      </c>
      <c r="P79" s="15">
        <f>MIN((U78+ROUND(U78*Deudas!$D$14/12,2))-J79,MAX(0,L79-SUM(M79:O79)))</f>
        <v/>
      </c>
      <c r="Q79" s="15">
        <f>MIN((V78+ROUND(V78*Deudas!$D$15/12,2))-K79,MAX(0,L79-SUM(M79:P79)))</f>
        <v/>
      </c>
      <c r="R79" s="15">
        <f>ROUND((R78+ROUND(R78*Deudas!$D$11/12,2))-G79-M79,2)</f>
        <v/>
      </c>
      <c r="S79" s="15">
        <f>ROUND((S78+ROUND(S78*Deudas!$D$12/12,2))-H79-N79,2)</f>
        <v/>
      </c>
      <c r="T79" s="15">
        <f>ROUND((T78+ROUND(T78*Deudas!$D$13/12,2))-I79-O79,2)</f>
        <v/>
      </c>
      <c r="U79" s="15">
        <f>ROUND((U78+ROUND(U78*Deudas!$D$14/12,2))-J79-P79,2)</f>
        <v/>
      </c>
      <c r="V79" s="15">
        <f>ROUND((V78+ROUND(V78*Deudas!$D$15/12,2))-K79-Q79,2)</f>
        <v/>
      </c>
      <c r="W79" s="15">
        <f>ROUND(B79*Deudas!$D$11/12,2)+ROUND(C79*Deudas!$D$12/12,2)+ROUND(D79*Deudas!$D$13/12,2)+ROUND(E79*Deudas!$D$14/12,2)+ROUND(F79*Deudas!$D$15/12,2)</f>
        <v/>
      </c>
    </row>
    <row r="80">
      <c r="A80" s="10" t="n">
        <v>76</v>
      </c>
      <c r="B80" s="15">
        <f>R79</f>
        <v/>
      </c>
      <c r="C80" s="15">
        <f>S79</f>
        <v/>
      </c>
      <c r="D80" s="15">
        <f>T79</f>
        <v/>
      </c>
      <c r="E80" s="15">
        <f>U79</f>
        <v/>
      </c>
      <c r="F80" s="15">
        <f>V79</f>
        <v/>
      </c>
      <c r="G80" s="15">
        <f>MIN(Deudas!$E$11,(R79+ROUND(R79*Deudas!$D$11/12,2)))</f>
        <v/>
      </c>
      <c r="H80" s="15">
        <f>MIN(Deudas!$E$12,(S79+ROUND(S79*Deudas!$D$12/12,2)))</f>
        <v/>
      </c>
      <c r="I80" s="15">
        <f>MIN(Deudas!$E$13,(T79+ROUND(T79*Deudas!$D$13/12,2)))</f>
        <v/>
      </c>
      <c r="J80" s="15">
        <f>MIN(Deudas!$E$14,(U79+ROUND(U79*Deudas!$D$14/12,2)))</f>
        <v/>
      </c>
      <c r="K80" s="15">
        <f>MIN(Deudas!$E$15,(V79+ROUND(V79*Deudas!$D$15/12,2)))</f>
        <v/>
      </c>
      <c r="L80" s="15">
        <f>Deudas!$C$4+SUM(Deudas!$E$11:$E$15)-SUM(G80:K80)</f>
        <v/>
      </c>
      <c r="M80" s="15">
        <f>MIN((R79+ROUND(R79*Deudas!$D$11/12,2))-G80,MAX(0,L80))</f>
        <v/>
      </c>
      <c r="N80" s="15">
        <f>MIN((S79+ROUND(S79*Deudas!$D$12/12,2))-H80,MAX(0,L80-SUM(M80:M80)))</f>
        <v/>
      </c>
      <c r="O80" s="15">
        <f>MIN((T79+ROUND(T79*Deudas!$D$13/12,2))-I80,MAX(0,L80-SUM(M80:N80)))</f>
        <v/>
      </c>
      <c r="P80" s="15">
        <f>MIN((U79+ROUND(U79*Deudas!$D$14/12,2))-J80,MAX(0,L80-SUM(M80:O80)))</f>
        <v/>
      </c>
      <c r="Q80" s="15">
        <f>MIN((V79+ROUND(V79*Deudas!$D$15/12,2))-K80,MAX(0,L80-SUM(M80:P80)))</f>
        <v/>
      </c>
      <c r="R80" s="15">
        <f>ROUND((R79+ROUND(R79*Deudas!$D$11/12,2))-G80-M80,2)</f>
        <v/>
      </c>
      <c r="S80" s="15">
        <f>ROUND((S79+ROUND(S79*Deudas!$D$12/12,2))-H80-N80,2)</f>
        <v/>
      </c>
      <c r="T80" s="15">
        <f>ROUND((T79+ROUND(T79*Deudas!$D$13/12,2))-I80-O80,2)</f>
        <v/>
      </c>
      <c r="U80" s="15">
        <f>ROUND((U79+ROUND(U79*Deudas!$D$14/12,2))-J80-P80,2)</f>
        <v/>
      </c>
      <c r="V80" s="15">
        <f>ROUND((V79+ROUND(V79*Deudas!$D$15/12,2))-K80-Q80,2)</f>
        <v/>
      </c>
      <c r="W80" s="15">
        <f>ROUND(B80*Deudas!$D$11/12,2)+ROUND(C80*Deudas!$D$12/12,2)+ROUND(D80*Deudas!$D$13/12,2)+ROUND(E80*Deudas!$D$14/12,2)+ROUND(F80*Deudas!$D$15/12,2)</f>
        <v/>
      </c>
    </row>
    <row r="81">
      <c r="A81" s="10" t="n">
        <v>77</v>
      </c>
      <c r="B81" s="15">
        <f>R80</f>
        <v/>
      </c>
      <c r="C81" s="15">
        <f>S80</f>
        <v/>
      </c>
      <c r="D81" s="15">
        <f>T80</f>
        <v/>
      </c>
      <c r="E81" s="15">
        <f>U80</f>
        <v/>
      </c>
      <c r="F81" s="15">
        <f>V80</f>
        <v/>
      </c>
      <c r="G81" s="15">
        <f>MIN(Deudas!$E$11,(R80+ROUND(R80*Deudas!$D$11/12,2)))</f>
        <v/>
      </c>
      <c r="H81" s="15">
        <f>MIN(Deudas!$E$12,(S80+ROUND(S80*Deudas!$D$12/12,2)))</f>
        <v/>
      </c>
      <c r="I81" s="15">
        <f>MIN(Deudas!$E$13,(T80+ROUND(T80*Deudas!$D$13/12,2)))</f>
        <v/>
      </c>
      <c r="J81" s="15">
        <f>MIN(Deudas!$E$14,(U80+ROUND(U80*Deudas!$D$14/12,2)))</f>
        <v/>
      </c>
      <c r="K81" s="15">
        <f>MIN(Deudas!$E$15,(V80+ROUND(V80*Deudas!$D$15/12,2)))</f>
        <v/>
      </c>
      <c r="L81" s="15">
        <f>Deudas!$C$4+SUM(Deudas!$E$11:$E$15)-SUM(G81:K81)</f>
        <v/>
      </c>
      <c r="M81" s="15">
        <f>MIN((R80+ROUND(R80*Deudas!$D$11/12,2))-G81,MAX(0,L81))</f>
        <v/>
      </c>
      <c r="N81" s="15">
        <f>MIN((S80+ROUND(S80*Deudas!$D$12/12,2))-H81,MAX(0,L81-SUM(M81:M81)))</f>
        <v/>
      </c>
      <c r="O81" s="15">
        <f>MIN((T80+ROUND(T80*Deudas!$D$13/12,2))-I81,MAX(0,L81-SUM(M81:N81)))</f>
        <v/>
      </c>
      <c r="P81" s="15">
        <f>MIN((U80+ROUND(U80*Deudas!$D$14/12,2))-J81,MAX(0,L81-SUM(M81:O81)))</f>
        <v/>
      </c>
      <c r="Q81" s="15">
        <f>MIN((V80+ROUND(V80*Deudas!$D$15/12,2))-K81,MAX(0,L81-SUM(M81:P81)))</f>
        <v/>
      </c>
      <c r="R81" s="15">
        <f>ROUND((R80+ROUND(R80*Deudas!$D$11/12,2))-G81-M81,2)</f>
        <v/>
      </c>
      <c r="S81" s="15">
        <f>ROUND((S80+ROUND(S80*Deudas!$D$12/12,2))-H81-N81,2)</f>
        <v/>
      </c>
      <c r="T81" s="15">
        <f>ROUND((T80+ROUND(T80*Deudas!$D$13/12,2))-I81-O81,2)</f>
        <v/>
      </c>
      <c r="U81" s="15">
        <f>ROUND((U80+ROUND(U80*Deudas!$D$14/12,2))-J81-P81,2)</f>
        <v/>
      </c>
      <c r="V81" s="15">
        <f>ROUND((V80+ROUND(V80*Deudas!$D$15/12,2))-K81-Q81,2)</f>
        <v/>
      </c>
      <c r="W81" s="15">
        <f>ROUND(B81*Deudas!$D$11/12,2)+ROUND(C81*Deudas!$D$12/12,2)+ROUND(D81*Deudas!$D$13/12,2)+ROUND(E81*Deudas!$D$14/12,2)+ROUND(F81*Deudas!$D$15/12,2)</f>
        <v/>
      </c>
    </row>
    <row r="82">
      <c r="A82" s="10" t="n">
        <v>78</v>
      </c>
      <c r="B82" s="15">
        <f>R81</f>
        <v/>
      </c>
      <c r="C82" s="15">
        <f>S81</f>
        <v/>
      </c>
      <c r="D82" s="15">
        <f>T81</f>
        <v/>
      </c>
      <c r="E82" s="15">
        <f>U81</f>
        <v/>
      </c>
      <c r="F82" s="15">
        <f>V81</f>
        <v/>
      </c>
      <c r="G82" s="15">
        <f>MIN(Deudas!$E$11,(R81+ROUND(R81*Deudas!$D$11/12,2)))</f>
        <v/>
      </c>
      <c r="H82" s="15">
        <f>MIN(Deudas!$E$12,(S81+ROUND(S81*Deudas!$D$12/12,2)))</f>
        <v/>
      </c>
      <c r="I82" s="15">
        <f>MIN(Deudas!$E$13,(T81+ROUND(T81*Deudas!$D$13/12,2)))</f>
        <v/>
      </c>
      <c r="J82" s="15">
        <f>MIN(Deudas!$E$14,(U81+ROUND(U81*Deudas!$D$14/12,2)))</f>
        <v/>
      </c>
      <c r="K82" s="15">
        <f>MIN(Deudas!$E$15,(V81+ROUND(V81*Deudas!$D$15/12,2)))</f>
        <v/>
      </c>
      <c r="L82" s="15">
        <f>Deudas!$C$4+SUM(Deudas!$E$11:$E$15)-SUM(G82:K82)</f>
        <v/>
      </c>
      <c r="M82" s="15">
        <f>MIN((R81+ROUND(R81*Deudas!$D$11/12,2))-G82,MAX(0,L82))</f>
        <v/>
      </c>
      <c r="N82" s="15">
        <f>MIN((S81+ROUND(S81*Deudas!$D$12/12,2))-H82,MAX(0,L82-SUM(M82:M82)))</f>
        <v/>
      </c>
      <c r="O82" s="15">
        <f>MIN((T81+ROUND(T81*Deudas!$D$13/12,2))-I82,MAX(0,L82-SUM(M82:N82)))</f>
        <v/>
      </c>
      <c r="P82" s="15">
        <f>MIN((U81+ROUND(U81*Deudas!$D$14/12,2))-J82,MAX(0,L82-SUM(M82:O82)))</f>
        <v/>
      </c>
      <c r="Q82" s="15">
        <f>MIN((V81+ROUND(V81*Deudas!$D$15/12,2))-K82,MAX(0,L82-SUM(M82:P82)))</f>
        <v/>
      </c>
      <c r="R82" s="15">
        <f>ROUND((R81+ROUND(R81*Deudas!$D$11/12,2))-G82-M82,2)</f>
        <v/>
      </c>
      <c r="S82" s="15">
        <f>ROUND((S81+ROUND(S81*Deudas!$D$12/12,2))-H82-N82,2)</f>
        <v/>
      </c>
      <c r="T82" s="15">
        <f>ROUND((T81+ROUND(T81*Deudas!$D$13/12,2))-I82-O82,2)</f>
        <v/>
      </c>
      <c r="U82" s="15">
        <f>ROUND((U81+ROUND(U81*Deudas!$D$14/12,2))-J82-P82,2)</f>
        <v/>
      </c>
      <c r="V82" s="15">
        <f>ROUND((V81+ROUND(V81*Deudas!$D$15/12,2))-K82-Q82,2)</f>
        <v/>
      </c>
      <c r="W82" s="15">
        <f>ROUND(B82*Deudas!$D$11/12,2)+ROUND(C82*Deudas!$D$12/12,2)+ROUND(D82*Deudas!$D$13/12,2)+ROUND(E82*Deudas!$D$14/12,2)+ROUND(F82*Deudas!$D$15/12,2)</f>
        <v/>
      </c>
    </row>
    <row r="83">
      <c r="A83" s="10" t="n">
        <v>79</v>
      </c>
      <c r="B83" s="15">
        <f>R82</f>
        <v/>
      </c>
      <c r="C83" s="15">
        <f>S82</f>
        <v/>
      </c>
      <c r="D83" s="15">
        <f>T82</f>
        <v/>
      </c>
      <c r="E83" s="15">
        <f>U82</f>
        <v/>
      </c>
      <c r="F83" s="15">
        <f>V82</f>
        <v/>
      </c>
      <c r="G83" s="15">
        <f>MIN(Deudas!$E$11,(R82+ROUND(R82*Deudas!$D$11/12,2)))</f>
        <v/>
      </c>
      <c r="H83" s="15">
        <f>MIN(Deudas!$E$12,(S82+ROUND(S82*Deudas!$D$12/12,2)))</f>
        <v/>
      </c>
      <c r="I83" s="15">
        <f>MIN(Deudas!$E$13,(T82+ROUND(T82*Deudas!$D$13/12,2)))</f>
        <v/>
      </c>
      <c r="J83" s="15">
        <f>MIN(Deudas!$E$14,(U82+ROUND(U82*Deudas!$D$14/12,2)))</f>
        <v/>
      </c>
      <c r="K83" s="15">
        <f>MIN(Deudas!$E$15,(V82+ROUND(V82*Deudas!$D$15/12,2)))</f>
        <v/>
      </c>
      <c r="L83" s="15">
        <f>Deudas!$C$4+SUM(Deudas!$E$11:$E$15)-SUM(G83:K83)</f>
        <v/>
      </c>
      <c r="M83" s="15">
        <f>MIN((R82+ROUND(R82*Deudas!$D$11/12,2))-G83,MAX(0,L83))</f>
        <v/>
      </c>
      <c r="N83" s="15">
        <f>MIN((S82+ROUND(S82*Deudas!$D$12/12,2))-H83,MAX(0,L83-SUM(M83:M83)))</f>
        <v/>
      </c>
      <c r="O83" s="15">
        <f>MIN((T82+ROUND(T82*Deudas!$D$13/12,2))-I83,MAX(0,L83-SUM(M83:N83)))</f>
        <v/>
      </c>
      <c r="P83" s="15">
        <f>MIN((U82+ROUND(U82*Deudas!$D$14/12,2))-J83,MAX(0,L83-SUM(M83:O83)))</f>
        <v/>
      </c>
      <c r="Q83" s="15">
        <f>MIN((V82+ROUND(V82*Deudas!$D$15/12,2))-K83,MAX(0,L83-SUM(M83:P83)))</f>
        <v/>
      </c>
      <c r="R83" s="15">
        <f>ROUND((R82+ROUND(R82*Deudas!$D$11/12,2))-G83-M83,2)</f>
        <v/>
      </c>
      <c r="S83" s="15">
        <f>ROUND((S82+ROUND(S82*Deudas!$D$12/12,2))-H83-N83,2)</f>
        <v/>
      </c>
      <c r="T83" s="15">
        <f>ROUND((T82+ROUND(T82*Deudas!$D$13/12,2))-I83-O83,2)</f>
        <v/>
      </c>
      <c r="U83" s="15">
        <f>ROUND((U82+ROUND(U82*Deudas!$D$14/12,2))-J83-P83,2)</f>
        <v/>
      </c>
      <c r="V83" s="15">
        <f>ROUND((V82+ROUND(V82*Deudas!$D$15/12,2))-K83-Q83,2)</f>
        <v/>
      </c>
      <c r="W83" s="15">
        <f>ROUND(B83*Deudas!$D$11/12,2)+ROUND(C83*Deudas!$D$12/12,2)+ROUND(D83*Deudas!$D$13/12,2)+ROUND(E83*Deudas!$D$14/12,2)+ROUND(F83*Deudas!$D$15/12,2)</f>
        <v/>
      </c>
    </row>
    <row r="84">
      <c r="A84" s="10" t="n">
        <v>80</v>
      </c>
      <c r="B84" s="15">
        <f>R83</f>
        <v/>
      </c>
      <c r="C84" s="15">
        <f>S83</f>
        <v/>
      </c>
      <c r="D84" s="15">
        <f>T83</f>
        <v/>
      </c>
      <c r="E84" s="15">
        <f>U83</f>
        <v/>
      </c>
      <c r="F84" s="15">
        <f>V83</f>
        <v/>
      </c>
      <c r="G84" s="15">
        <f>MIN(Deudas!$E$11,(R83+ROUND(R83*Deudas!$D$11/12,2)))</f>
        <v/>
      </c>
      <c r="H84" s="15">
        <f>MIN(Deudas!$E$12,(S83+ROUND(S83*Deudas!$D$12/12,2)))</f>
        <v/>
      </c>
      <c r="I84" s="15">
        <f>MIN(Deudas!$E$13,(T83+ROUND(T83*Deudas!$D$13/12,2)))</f>
        <v/>
      </c>
      <c r="J84" s="15">
        <f>MIN(Deudas!$E$14,(U83+ROUND(U83*Deudas!$D$14/12,2)))</f>
        <v/>
      </c>
      <c r="K84" s="15">
        <f>MIN(Deudas!$E$15,(V83+ROUND(V83*Deudas!$D$15/12,2)))</f>
        <v/>
      </c>
      <c r="L84" s="15">
        <f>Deudas!$C$4+SUM(Deudas!$E$11:$E$15)-SUM(G84:K84)</f>
        <v/>
      </c>
      <c r="M84" s="15">
        <f>MIN((R83+ROUND(R83*Deudas!$D$11/12,2))-G84,MAX(0,L84))</f>
        <v/>
      </c>
      <c r="N84" s="15">
        <f>MIN((S83+ROUND(S83*Deudas!$D$12/12,2))-H84,MAX(0,L84-SUM(M84:M84)))</f>
        <v/>
      </c>
      <c r="O84" s="15">
        <f>MIN((T83+ROUND(T83*Deudas!$D$13/12,2))-I84,MAX(0,L84-SUM(M84:N84)))</f>
        <v/>
      </c>
      <c r="P84" s="15">
        <f>MIN((U83+ROUND(U83*Deudas!$D$14/12,2))-J84,MAX(0,L84-SUM(M84:O84)))</f>
        <v/>
      </c>
      <c r="Q84" s="15">
        <f>MIN((V83+ROUND(V83*Deudas!$D$15/12,2))-K84,MAX(0,L84-SUM(M84:P84)))</f>
        <v/>
      </c>
      <c r="R84" s="15">
        <f>ROUND((R83+ROUND(R83*Deudas!$D$11/12,2))-G84-M84,2)</f>
        <v/>
      </c>
      <c r="S84" s="15">
        <f>ROUND((S83+ROUND(S83*Deudas!$D$12/12,2))-H84-N84,2)</f>
        <v/>
      </c>
      <c r="T84" s="15">
        <f>ROUND((T83+ROUND(T83*Deudas!$D$13/12,2))-I84-O84,2)</f>
        <v/>
      </c>
      <c r="U84" s="15">
        <f>ROUND((U83+ROUND(U83*Deudas!$D$14/12,2))-J84-P84,2)</f>
        <v/>
      </c>
      <c r="V84" s="15">
        <f>ROUND((V83+ROUND(V83*Deudas!$D$15/12,2))-K84-Q84,2)</f>
        <v/>
      </c>
      <c r="W84" s="15">
        <f>ROUND(B84*Deudas!$D$11/12,2)+ROUND(C84*Deudas!$D$12/12,2)+ROUND(D84*Deudas!$D$13/12,2)+ROUND(E84*Deudas!$D$14/12,2)+ROUND(F84*Deudas!$D$15/12,2)</f>
        <v/>
      </c>
    </row>
    <row r="85">
      <c r="A85" s="10" t="n">
        <v>81</v>
      </c>
      <c r="B85" s="15">
        <f>R84</f>
        <v/>
      </c>
      <c r="C85" s="15">
        <f>S84</f>
        <v/>
      </c>
      <c r="D85" s="15">
        <f>T84</f>
        <v/>
      </c>
      <c r="E85" s="15">
        <f>U84</f>
        <v/>
      </c>
      <c r="F85" s="15">
        <f>V84</f>
        <v/>
      </c>
      <c r="G85" s="15">
        <f>MIN(Deudas!$E$11,(R84+ROUND(R84*Deudas!$D$11/12,2)))</f>
        <v/>
      </c>
      <c r="H85" s="15">
        <f>MIN(Deudas!$E$12,(S84+ROUND(S84*Deudas!$D$12/12,2)))</f>
        <v/>
      </c>
      <c r="I85" s="15">
        <f>MIN(Deudas!$E$13,(T84+ROUND(T84*Deudas!$D$13/12,2)))</f>
        <v/>
      </c>
      <c r="J85" s="15">
        <f>MIN(Deudas!$E$14,(U84+ROUND(U84*Deudas!$D$14/12,2)))</f>
        <v/>
      </c>
      <c r="K85" s="15">
        <f>MIN(Deudas!$E$15,(V84+ROUND(V84*Deudas!$D$15/12,2)))</f>
        <v/>
      </c>
      <c r="L85" s="15">
        <f>Deudas!$C$4+SUM(Deudas!$E$11:$E$15)-SUM(G85:K85)</f>
        <v/>
      </c>
      <c r="M85" s="15">
        <f>MIN((R84+ROUND(R84*Deudas!$D$11/12,2))-G85,MAX(0,L85))</f>
        <v/>
      </c>
      <c r="N85" s="15">
        <f>MIN((S84+ROUND(S84*Deudas!$D$12/12,2))-H85,MAX(0,L85-SUM(M85:M85)))</f>
        <v/>
      </c>
      <c r="O85" s="15">
        <f>MIN((T84+ROUND(T84*Deudas!$D$13/12,2))-I85,MAX(0,L85-SUM(M85:N85)))</f>
        <v/>
      </c>
      <c r="P85" s="15">
        <f>MIN((U84+ROUND(U84*Deudas!$D$14/12,2))-J85,MAX(0,L85-SUM(M85:O85)))</f>
        <v/>
      </c>
      <c r="Q85" s="15">
        <f>MIN((V84+ROUND(V84*Deudas!$D$15/12,2))-K85,MAX(0,L85-SUM(M85:P85)))</f>
        <v/>
      </c>
      <c r="R85" s="15">
        <f>ROUND((R84+ROUND(R84*Deudas!$D$11/12,2))-G85-M85,2)</f>
        <v/>
      </c>
      <c r="S85" s="15">
        <f>ROUND((S84+ROUND(S84*Deudas!$D$12/12,2))-H85-N85,2)</f>
        <v/>
      </c>
      <c r="T85" s="15">
        <f>ROUND((T84+ROUND(T84*Deudas!$D$13/12,2))-I85-O85,2)</f>
        <v/>
      </c>
      <c r="U85" s="15">
        <f>ROUND((U84+ROUND(U84*Deudas!$D$14/12,2))-J85-P85,2)</f>
        <v/>
      </c>
      <c r="V85" s="15">
        <f>ROUND((V84+ROUND(V84*Deudas!$D$15/12,2))-K85-Q85,2)</f>
        <v/>
      </c>
      <c r="W85" s="15">
        <f>ROUND(B85*Deudas!$D$11/12,2)+ROUND(C85*Deudas!$D$12/12,2)+ROUND(D85*Deudas!$D$13/12,2)+ROUND(E85*Deudas!$D$14/12,2)+ROUND(F85*Deudas!$D$15/12,2)</f>
        <v/>
      </c>
    </row>
    <row r="86">
      <c r="A86" s="10" t="n">
        <v>82</v>
      </c>
      <c r="B86" s="15">
        <f>R85</f>
        <v/>
      </c>
      <c r="C86" s="15">
        <f>S85</f>
        <v/>
      </c>
      <c r="D86" s="15">
        <f>T85</f>
        <v/>
      </c>
      <c r="E86" s="15">
        <f>U85</f>
        <v/>
      </c>
      <c r="F86" s="15">
        <f>V85</f>
        <v/>
      </c>
      <c r="G86" s="15">
        <f>MIN(Deudas!$E$11,(R85+ROUND(R85*Deudas!$D$11/12,2)))</f>
        <v/>
      </c>
      <c r="H86" s="15">
        <f>MIN(Deudas!$E$12,(S85+ROUND(S85*Deudas!$D$12/12,2)))</f>
        <v/>
      </c>
      <c r="I86" s="15">
        <f>MIN(Deudas!$E$13,(T85+ROUND(T85*Deudas!$D$13/12,2)))</f>
        <v/>
      </c>
      <c r="J86" s="15">
        <f>MIN(Deudas!$E$14,(U85+ROUND(U85*Deudas!$D$14/12,2)))</f>
        <v/>
      </c>
      <c r="K86" s="15">
        <f>MIN(Deudas!$E$15,(V85+ROUND(V85*Deudas!$D$15/12,2)))</f>
        <v/>
      </c>
      <c r="L86" s="15">
        <f>Deudas!$C$4+SUM(Deudas!$E$11:$E$15)-SUM(G86:K86)</f>
        <v/>
      </c>
      <c r="M86" s="15">
        <f>MIN((R85+ROUND(R85*Deudas!$D$11/12,2))-G86,MAX(0,L86))</f>
        <v/>
      </c>
      <c r="N86" s="15">
        <f>MIN((S85+ROUND(S85*Deudas!$D$12/12,2))-H86,MAX(0,L86-SUM(M86:M86)))</f>
        <v/>
      </c>
      <c r="O86" s="15">
        <f>MIN((T85+ROUND(T85*Deudas!$D$13/12,2))-I86,MAX(0,L86-SUM(M86:N86)))</f>
        <v/>
      </c>
      <c r="P86" s="15">
        <f>MIN((U85+ROUND(U85*Deudas!$D$14/12,2))-J86,MAX(0,L86-SUM(M86:O86)))</f>
        <v/>
      </c>
      <c r="Q86" s="15">
        <f>MIN((V85+ROUND(V85*Deudas!$D$15/12,2))-K86,MAX(0,L86-SUM(M86:P86)))</f>
        <v/>
      </c>
      <c r="R86" s="15">
        <f>ROUND((R85+ROUND(R85*Deudas!$D$11/12,2))-G86-M86,2)</f>
        <v/>
      </c>
      <c r="S86" s="15">
        <f>ROUND((S85+ROUND(S85*Deudas!$D$12/12,2))-H86-N86,2)</f>
        <v/>
      </c>
      <c r="T86" s="15">
        <f>ROUND((T85+ROUND(T85*Deudas!$D$13/12,2))-I86-O86,2)</f>
        <v/>
      </c>
      <c r="U86" s="15">
        <f>ROUND((U85+ROUND(U85*Deudas!$D$14/12,2))-J86-P86,2)</f>
        <v/>
      </c>
      <c r="V86" s="15">
        <f>ROUND((V85+ROUND(V85*Deudas!$D$15/12,2))-K86-Q86,2)</f>
        <v/>
      </c>
      <c r="W86" s="15">
        <f>ROUND(B86*Deudas!$D$11/12,2)+ROUND(C86*Deudas!$D$12/12,2)+ROUND(D86*Deudas!$D$13/12,2)+ROUND(E86*Deudas!$D$14/12,2)+ROUND(F86*Deudas!$D$15/12,2)</f>
        <v/>
      </c>
    </row>
    <row r="87">
      <c r="A87" s="10" t="n">
        <v>83</v>
      </c>
      <c r="B87" s="15">
        <f>R86</f>
        <v/>
      </c>
      <c r="C87" s="15">
        <f>S86</f>
        <v/>
      </c>
      <c r="D87" s="15">
        <f>T86</f>
        <v/>
      </c>
      <c r="E87" s="15">
        <f>U86</f>
        <v/>
      </c>
      <c r="F87" s="15">
        <f>V86</f>
        <v/>
      </c>
      <c r="G87" s="15">
        <f>MIN(Deudas!$E$11,(R86+ROUND(R86*Deudas!$D$11/12,2)))</f>
        <v/>
      </c>
      <c r="H87" s="15">
        <f>MIN(Deudas!$E$12,(S86+ROUND(S86*Deudas!$D$12/12,2)))</f>
        <v/>
      </c>
      <c r="I87" s="15">
        <f>MIN(Deudas!$E$13,(T86+ROUND(T86*Deudas!$D$13/12,2)))</f>
        <v/>
      </c>
      <c r="J87" s="15">
        <f>MIN(Deudas!$E$14,(U86+ROUND(U86*Deudas!$D$14/12,2)))</f>
        <v/>
      </c>
      <c r="K87" s="15">
        <f>MIN(Deudas!$E$15,(V86+ROUND(V86*Deudas!$D$15/12,2)))</f>
        <v/>
      </c>
      <c r="L87" s="15">
        <f>Deudas!$C$4+SUM(Deudas!$E$11:$E$15)-SUM(G87:K87)</f>
        <v/>
      </c>
      <c r="M87" s="15">
        <f>MIN((R86+ROUND(R86*Deudas!$D$11/12,2))-G87,MAX(0,L87))</f>
        <v/>
      </c>
      <c r="N87" s="15">
        <f>MIN((S86+ROUND(S86*Deudas!$D$12/12,2))-H87,MAX(0,L87-SUM(M87:M87)))</f>
        <v/>
      </c>
      <c r="O87" s="15">
        <f>MIN((T86+ROUND(T86*Deudas!$D$13/12,2))-I87,MAX(0,L87-SUM(M87:N87)))</f>
        <v/>
      </c>
      <c r="P87" s="15">
        <f>MIN((U86+ROUND(U86*Deudas!$D$14/12,2))-J87,MAX(0,L87-SUM(M87:O87)))</f>
        <v/>
      </c>
      <c r="Q87" s="15">
        <f>MIN((V86+ROUND(V86*Deudas!$D$15/12,2))-K87,MAX(0,L87-SUM(M87:P87)))</f>
        <v/>
      </c>
      <c r="R87" s="15">
        <f>ROUND((R86+ROUND(R86*Deudas!$D$11/12,2))-G87-M87,2)</f>
        <v/>
      </c>
      <c r="S87" s="15">
        <f>ROUND((S86+ROUND(S86*Deudas!$D$12/12,2))-H87-N87,2)</f>
        <v/>
      </c>
      <c r="T87" s="15">
        <f>ROUND((T86+ROUND(T86*Deudas!$D$13/12,2))-I87-O87,2)</f>
        <v/>
      </c>
      <c r="U87" s="15">
        <f>ROUND((U86+ROUND(U86*Deudas!$D$14/12,2))-J87-P87,2)</f>
        <v/>
      </c>
      <c r="V87" s="15">
        <f>ROUND((V86+ROUND(V86*Deudas!$D$15/12,2))-K87-Q87,2)</f>
        <v/>
      </c>
      <c r="W87" s="15">
        <f>ROUND(B87*Deudas!$D$11/12,2)+ROUND(C87*Deudas!$D$12/12,2)+ROUND(D87*Deudas!$D$13/12,2)+ROUND(E87*Deudas!$D$14/12,2)+ROUND(F87*Deudas!$D$15/12,2)</f>
        <v/>
      </c>
    </row>
    <row r="88">
      <c r="A88" s="10" t="n">
        <v>84</v>
      </c>
      <c r="B88" s="15">
        <f>R87</f>
        <v/>
      </c>
      <c r="C88" s="15">
        <f>S87</f>
        <v/>
      </c>
      <c r="D88" s="15">
        <f>T87</f>
        <v/>
      </c>
      <c r="E88" s="15">
        <f>U87</f>
        <v/>
      </c>
      <c r="F88" s="15">
        <f>V87</f>
        <v/>
      </c>
      <c r="G88" s="15">
        <f>MIN(Deudas!$E$11,(R87+ROUND(R87*Deudas!$D$11/12,2)))</f>
        <v/>
      </c>
      <c r="H88" s="15">
        <f>MIN(Deudas!$E$12,(S87+ROUND(S87*Deudas!$D$12/12,2)))</f>
        <v/>
      </c>
      <c r="I88" s="15">
        <f>MIN(Deudas!$E$13,(T87+ROUND(T87*Deudas!$D$13/12,2)))</f>
        <v/>
      </c>
      <c r="J88" s="15">
        <f>MIN(Deudas!$E$14,(U87+ROUND(U87*Deudas!$D$14/12,2)))</f>
        <v/>
      </c>
      <c r="K88" s="15">
        <f>MIN(Deudas!$E$15,(V87+ROUND(V87*Deudas!$D$15/12,2)))</f>
        <v/>
      </c>
      <c r="L88" s="15">
        <f>Deudas!$C$4+SUM(Deudas!$E$11:$E$15)-SUM(G88:K88)</f>
        <v/>
      </c>
      <c r="M88" s="15">
        <f>MIN((R87+ROUND(R87*Deudas!$D$11/12,2))-G88,MAX(0,L88))</f>
        <v/>
      </c>
      <c r="N88" s="15">
        <f>MIN((S87+ROUND(S87*Deudas!$D$12/12,2))-H88,MAX(0,L88-SUM(M88:M88)))</f>
        <v/>
      </c>
      <c r="O88" s="15">
        <f>MIN((T87+ROUND(T87*Deudas!$D$13/12,2))-I88,MAX(0,L88-SUM(M88:N88)))</f>
        <v/>
      </c>
      <c r="P88" s="15">
        <f>MIN((U87+ROUND(U87*Deudas!$D$14/12,2))-J88,MAX(0,L88-SUM(M88:O88)))</f>
        <v/>
      </c>
      <c r="Q88" s="15">
        <f>MIN((V87+ROUND(V87*Deudas!$D$15/12,2))-K88,MAX(0,L88-SUM(M88:P88)))</f>
        <v/>
      </c>
      <c r="R88" s="15">
        <f>ROUND((R87+ROUND(R87*Deudas!$D$11/12,2))-G88-M88,2)</f>
        <v/>
      </c>
      <c r="S88" s="15">
        <f>ROUND((S87+ROUND(S87*Deudas!$D$12/12,2))-H88-N88,2)</f>
        <v/>
      </c>
      <c r="T88" s="15">
        <f>ROUND((T87+ROUND(T87*Deudas!$D$13/12,2))-I88-O88,2)</f>
        <v/>
      </c>
      <c r="U88" s="15">
        <f>ROUND((U87+ROUND(U87*Deudas!$D$14/12,2))-J88-P88,2)</f>
        <v/>
      </c>
      <c r="V88" s="15">
        <f>ROUND((V87+ROUND(V87*Deudas!$D$15/12,2))-K88-Q88,2)</f>
        <v/>
      </c>
      <c r="W88" s="15">
        <f>ROUND(B88*Deudas!$D$11/12,2)+ROUND(C88*Deudas!$D$12/12,2)+ROUND(D88*Deudas!$D$13/12,2)+ROUND(E88*Deudas!$D$14/12,2)+ROUND(F88*Deudas!$D$15/12,2)</f>
        <v/>
      </c>
    </row>
    <row r="89">
      <c r="A89" s="10" t="n">
        <v>85</v>
      </c>
      <c r="B89" s="15">
        <f>R88</f>
        <v/>
      </c>
      <c r="C89" s="15">
        <f>S88</f>
        <v/>
      </c>
      <c r="D89" s="15">
        <f>T88</f>
        <v/>
      </c>
      <c r="E89" s="15">
        <f>U88</f>
        <v/>
      </c>
      <c r="F89" s="15">
        <f>V88</f>
        <v/>
      </c>
      <c r="G89" s="15">
        <f>MIN(Deudas!$E$11,(R88+ROUND(R88*Deudas!$D$11/12,2)))</f>
        <v/>
      </c>
      <c r="H89" s="15">
        <f>MIN(Deudas!$E$12,(S88+ROUND(S88*Deudas!$D$12/12,2)))</f>
        <v/>
      </c>
      <c r="I89" s="15">
        <f>MIN(Deudas!$E$13,(T88+ROUND(T88*Deudas!$D$13/12,2)))</f>
        <v/>
      </c>
      <c r="J89" s="15">
        <f>MIN(Deudas!$E$14,(U88+ROUND(U88*Deudas!$D$14/12,2)))</f>
        <v/>
      </c>
      <c r="K89" s="15">
        <f>MIN(Deudas!$E$15,(V88+ROUND(V88*Deudas!$D$15/12,2)))</f>
        <v/>
      </c>
      <c r="L89" s="15">
        <f>Deudas!$C$4+SUM(Deudas!$E$11:$E$15)-SUM(G89:K89)</f>
        <v/>
      </c>
      <c r="M89" s="15">
        <f>MIN((R88+ROUND(R88*Deudas!$D$11/12,2))-G89,MAX(0,L89))</f>
        <v/>
      </c>
      <c r="N89" s="15">
        <f>MIN((S88+ROUND(S88*Deudas!$D$12/12,2))-H89,MAX(0,L89-SUM(M89:M89)))</f>
        <v/>
      </c>
      <c r="O89" s="15">
        <f>MIN((T88+ROUND(T88*Deudas!$D$13/12,2))-I89,MAX(0,L89-SUM(M89:N89)))</f>
        <v/>
      </c>
      <c r="P89" s="15">
        <f>MIN((U88+ROUND(U88*Deudas!$D$14/12,2))-J89,MAX(0,L89-SUM(M89:O89)))</f>
        <v/>
      </c>
      <c r="Q89" s="15">
        <f>MIN((V88+ROUND(V88*Deudas!$D$15/12,2))-K89,MAX(0,L89-SUM(M89:P89)))</f>
        <v/>
      </c>
      <c r="R89" s="15">
        <f>ROUND((R88+ROUND(R88*Deudas!$D$11/12,2))-G89-M89,2)</f>
        <v/>
      </c>
      <c r="S89" s="15">
        <f>ROUND((S88+ROUND(S88*Deudas!$D$12/12,2))-H89-N89,2)</f>
        <v/>
      </c>
      <c r="T89" s="15">
        <f>ROUND((T88+ROUND(T88*Deudas!$D$13/12,2))-I89-O89,2)</f>
        <v/>
      </c>
      <c r="U89" s="15">
        <f>ROUND((U88+ROUND(U88*Deudas!$D$14/12,2))-J89-P89,2)</f>
        <v/>
      </c>
      <c r="V89" s="15">
        <f>ROUND((V88+ROUND(V88*Deudas!$D$15/12,2))-K89-Q89,2)</f>
        <v/>
      </c>
      <c r="W89" s="15">
        <f>ROUND(B89*Deudas!$D$11/12,2)+ROUND(C89*Deudas!$D$12/12,2)+ROUND(D89*Deudas!$D$13/12,2)+ROUND(E89*Deudas!$D$14/12,2)+ROUND(F89*Deudas!$D$15/12,2)</f>
        <v/>
      </c>
    </row>
    <row r="90">
      <c r="A90" s="10" t="n">
        <v>86</v>
      </c>
      <c r="B90" s="15">
        <f>R89</f>
        <v/>
      </c>
      <c r="C90" s="15">
        <f>S89</f>
        <v/>
      </c>
      <c r="D90" s="15">
        <f>T89</f>
        <v/>
      </c>
      <c r="E90" s="15">
        <f>U89</f>
        <v/>
      </c>
      <c r="F90" s="15">
        <f>V89</f>
        <v/>
      </c>
      <c r="G90" s="15">
        <f>MIN(Deudas!$E$11,(R89+ROUND(R89*Deudas!$D$11/12,2)))</f>
        <v/>
      </c>
      <c r="H90" s="15">
        <f>MIN(Deudas!$E$12,(S89+ROUND(S89*Deudas!$D$12/12,2)))</f>
        <v/>
      </c>
      <c r="I90" s="15">
        <f>MIN(Deudas!$E$13,(T89+ROUND(T89*Deudas!$D$13/12,2)))</f>
        <v/>
      </c>
      <c r="J90" s="15">
        <f>MIN(Deudas!$E$14,(U89+ROUND(U89*Deudas!$D$14/12,2)))</f>
        <v/>
      </c>
      <c r="K90" s="15">
        <f>MIN(Deudas!$E$15,(V89+ROUND(V89*Deudas!$D$15/12,2)))</f>
        <v/>
      </c>
      <c r="L90" s="15">
        <f>Deudas!$C$4+SUM(Deudas!$E$11:$E$15)-SUM(G90:K90)</f>
        <v/>
      </c>
      <c r="M90" s="15">
        <f>MIN((R89+ROUND(R89*Deudas!$D$11/12,2))-G90,MAX(0,L90))</f>
        <v/>
      </c>
      <c r="N90" s="15">
        <f>MIN((S89+ROUND(S89*Deudas!$D$12/12,2))-H90,MAX(0,L90-SUM(M90:M90)))</f>
        <v/>
      </c>
      <c r="O90" s="15">
        <f>MIN((T89+ROUND(T89*Deudas!$D$13/12,2))-I90,MAX(0,L90-SUM(M90:N90)))</f>
        <v/>
      </c>
      <c r="P90" s="15">
        <f>MIN((U89+ROUND(U89*Deudas!$D$14/12,2))-J90,MAX(0,L90-SUM(M90:O90)))</f>
        <v/>
      </c>
      <c r="Q90" s="15">
        <f>MIN((V89+ROUND(V89*Deudas!$D$15/12,2))-K90,MAX(0,L90-SUM(M90:P90)))</f>
        <v/>
      </c>
      <c r="R90" s="15">
        <f>ROUND((R89+ROUND(R89*Deudas!$D$11/12,2))-G90-M90,2)</f>
        <v/>
      </c>
      <c r="S90" s="15">
        <f>ROUND((S89+ROUND(S89*Deudas!$D$12/12,2))-H90-N90,2)</f>
        <v/>
      </c>
      <c r="T90" s="15">
        <f>ROUND((T89+ROUND(T89*Deudas!$D$13/12,2))-I90-O90,2)</f>
        <v/>
      </c>
      <c r="U90" s="15">
        <f>ROUND((U89+ROUND(U89*Deudas!$D$14/12,2))-J90-P90,2)</f>
        <v/>
      </c>
      <c r="V90" s="15">
        <f>ROUND((V89+ROUND(V89*Deudas!$D$15/12,2))-K90-Q90,2)</f>
        <v/>
      </c>
      <c r="W90" s="15">
        <f>ROUND(B90*Deudas!$D$11/12,2)+ROUND(C90*Deudas!$D$12/12,2)+ROUND(D90*Deudas!$D$13/12,2)+ROUND(E90*Deudas!$D$14/12,2)+ROUND(F90*Deudas!$D$15/12,2)</f>
        <v/>
      </c>
    </row>
    <row r="91">
      <c r="A91" s="10" t="n">
        <v>87</v>
      </c>
      <c r="B91" s="15">
        <f>R90</f>
        <v/>
      </c>
      <c r="C91" s="15">
        <f>S90</f>
        <v/>
      </c>
      <c r="D91" s="15">
        <f>T90</f>
        <v/>
      </c>
      <c r="E91" s="15">
        <f>U90</f>
        <v/>
      </c>
      <c r="F91" s="15">
        <f>V90</f>
        <v/>
      </c>
      <c r="G91" s="15">
        <f>MIN(Deudas!$E$11,(R90+ROUND(R90*Deudas!$D$11/12,2)))</f>
        <v/>
      </c>
      <c r="H91" s="15">
        <f>MIN(Deudas!$E$12,(S90+ROUND(S90*Deudas!$D$12/12,2)))</f>
        <v/>
      </c>
      <c r="I91" s="15">
        <f>MIN(Deudas!$E$13,(T90+ROUND(T90*Deudas!$D$13/12,2)))</f>
        <v/>
      </c>
      <c r="J91" s="15">
        <f>MIN(Deudas!$E$14,(U90+ROUND(U90*Deudas!$D$14/12,2)))</f>
        <v/>
      </c>
      <c r="K91" s="15">
        <f>MIN(Deudas!$E$15,(V90+ROUND(V90*Deudas!$D$15/12,2)))</f>
        <v/>
      </c>
      <c r="L91" s="15">
        <f>Deudas!$C$4+SUM(Deudas!$E$11:$E$15)-SUM(G91:K91)</f>
        <v/>
      </c>
      <c r="M91" s="15">
        <f>MIN((R90+ROUND(R90*Deudas!$D$11/12,2))-G91,MAX(0,L91))</f>
        <v/>
      </c>
      <c r="N91" s="15">
        <f>MIN((S90+ROUND(S90*Deudas!$D$12/12,2))-H91,MAX(0,L91-SUM(M91:M91)))</f>
        <v/>
      </c>
      <c r="O91" s="15">
        <f>MIN((T90+ROUND(T90*Deudas!$D$13/12,2))-I91,MAX(0,L91-SUM(M91:N91)))</f>
        <v/>
      </c>
      <c r="P91" s="15">
        <f>MIN((U90+ROUND(U90*Deudas!$D$14/12,2))-J91,MAX(0,L91-SUM(M91:O91)))</f>
        <v/>
      </c>
      <c r="Q91" s="15">
        <f>MIN((V90+ROUND(V90*Deudas!$D$15/12,2))-K91,MAX(0,L91-SUM(M91:P91)))</f>
        <v/>
      </c>
      <c r="R91" s="15">
        <f>ROUND((R90+ROUND(R90*Deudas!$D$11/12,2))-G91-M91,2)</f>
        <v/>
      </c>
      <c r="S91" s="15">
        <f>ROUND((S90+ROUND(S90*Deudas!$D$12/12,2))-H91-N91,2)</f>
        <v/>
      </c>
      <c r="T91" s="15">
        <f>ROUND((T90+ROUND(T90*Deudas!$D$13/12,2))-I91-O91,2)</f>
        <v/>
      </c>
      <c r="U91" s="15">
        <f>ROUND((U90+ROUND(U90*Deudas!$D$14/12,2))-J91-P91,2)</f>
        <v/>
      </c>
      <c r="V91" s="15">
        <f>ROUND((V90+ROUND(V90*Deudas!$D$15/12,2))-K91-Q91,2)</f>
        <v/>
      </c>
      <c r="W91" s="15">
        <f>ROUND(B91*Deudas!$D$11/12,2)+ROUND(C91*Deudas!$D$12/12,2)+ROUND(D91*Deudas!$D$13/12,2)+ROUND(E91*Deudas!$D$14/12,2)+ROUND(F91*Deudas!$D$15/12,2)</f>
        <v/>
      </c>
    </row>
    <row r="92">
      <c r="A92" s="10" t="n">
        <v>88</v>
      </c>
      <c r="B92" s="15">
        <f>R91</f>
        <v/>
      </c>
      <c r="C92" s="15">
        <f>S91</f>
        <v/>
      </c>
      <c r="D92" s="15">
        <f>T91</f>
        <v/>
      </c>
      <c r="E92" s="15">
        <f>U91</f>
        <v/>
      </c>
      <c r="F92" s="15">
        <f>V91</f>
        <v/>
      </c>
      <c r="G92" s="15">
        <f>MIN(Deudas!$E$11,(R91+ROUND(R91*Deudas!$D$11/12,2)))</f>
        <v/>
      </c>
      <c r="H92" s="15">
        <f>MIN(Deudas!$E$12,(S91+ROUND(S91*Deudas!$D$12/12,2)))</f>
        <v/>
      </c>
      <c r="I92" s="15">
        <f>MIN(Deudas!$E$13,(T91+ROUND(T91*Deudas!$D$13/12,2)))</f>
        <v/>
      </c>
      <c r="J92" s="15">
        <f>MIN(Deudas!$E$14,(U91+ROUND(U91*Deudas!$D$14/12,2)))</f>
        <v/>
      </c>
      <c r="K92" s="15">
        <f>MIN(Deudas!$E$15,(V91+ROUND(V91*Deudas!$D$15/12,2)))</f>
        <v/>
      </c>
      <c r="L92" s="15">
        <f>Deudas!$C$4+SUM(Deudas!$E$11:$E$15)-SUM(G92:K92)</f>
        <v/>
      </c>
      <c r="M92" s="15">
        <f>MIN((R91+ROUND(R91*Deudas!$D$11/12,2))-G92,MAX(0,L92))</f>
        <v/>
      </c>
      <c r="N92" s="15">
        <f>MIN((S91+ROUND(S91*Deudas!$D$12/12,2))-H92,MAX(0,L92-SUM(M92:M92)))</f>
        <v/>
      </c>
      <c r="O92" s="15">
        <f>MIN((T91+ROUND(T91*Deudas!$D$13/12,2))-I92,MAX(0,L92-SUM(M92:N92)))</f>
        <v/>
      </c>
      <c r="P92" s="15">
        <f>MIN((U91+ROUND(U91*Deudas!$D$14/12,2))-J92,MAX(0,L92-SUM(M92:O92)))</f>
        <v/>
      </c>
      <c r="Q92" s="15">
        <f>MIN((V91+ROUND(V91*Deudas!$D$15/12,2))-K92,MAX(0,L92-SUM(M92:P92)))</f>
        <v/>
      </c>
      <c r="R92" s="15">
        <f>ROUND((R91+ROUND(R91*Deudas!$D$11/12,2))-G92-M92,2)</f>
        <v/>
      </c>
      <c r="S92" s="15">
        <f>ROUND((S91+ROUND(S91*Deudas!$D$12/12,2))-H92-N92,2)</f>
        <v/>
      </c>
      <c r="T92" s="15">
        <f>ROUND((T91+ROUND(T91*Deudas!$D$13/12,2))-I92-O92,2)</f>
        <v/>
      </c>
      <c r="U92" s="15">
        <f>ROUND((U91+ROUND(U91*Deudas!$D$14/12,2))-J92-P92,2)</f>
        <v/>
      </c>
      <c r="V92" s="15">
        <f>ROUND((V91+ROUND(V91*Deudas!$D$15/12,2))-K92-Q92,2)</f>
        <v/>
      </c>
      <c r="W92" s="15">
        <f>ROUND(B92*Deudas!$D$11/12,2)+ROUND(C92*Deudas!$D$12/12,2)+ROUND(D92*Deudas!$D$13/12,2)+ROUND(E92*Deudas!$D$14/12,2)+ROUND(F92*Deudas!$D$15/12,2)</f>
        <v/>
      </c>
    </row>
    <row r="93">
      <c r="A93" s="10" t="n">
        <v>89</v>
      </c>
      <c r="B93" s="15">
        <f>R92</f>
        <v/>
      </c>
      <c r="C93" s="15">
        <f>S92</f>
        <v/>
      </c>
      <c r="D93" s="15">
        <f>T92</f>
        <v/>
      </c>
      <c r="E93" s="15">
        <f>U92</f>
        <v/>
      </c>
      <c r="F93" s="15">
        <f>V92</f>
        <v/>
      </c>
      <c r="G93" s="15">
        <f>MIN(Deudas!$E$11,(R92+ROUND(R92*Deudas!$D$11/12,2)))</f>
        <v/>
      </c>
      <c r="H93" s="15">
        <f>MIN(Deudas!$E$12,(S92+ROUND(S92*Deudas!$D$12/12,2)))</f>
        <v/>
      </c>
      <c r="I93" s="15">
        <f>MIN(Deudas!$E$13,(T92+ROUND(T92*Deudas!$D$13/12,2)))</f>
        <v/>
      </c>
      <c r="J93" s="15">
        <f>MIN(Deudas!$E$14,(U92+ROUND(U92*Deudas!$D$14/12,2)))</f>
        <v/>
      </c>
      <c r="K93" s="15">
        <f>MIN(Deudas!$E$15,(V92+ROUND(V92*Deudas!$D$15/12,2)))</f>
        <v/>
      </c>
      <c r="L93" s="15">
        <f>Deudas!$C$4+SUM(Deudas!$E$11:$E$15)-SUM(G93:K93)</f>
        <v/>
      </c>
      <c r="M93" s="15">
        <f>MIN((R92+ROUND(R92*Deudas!$D$11/12,2))-G93,MAX(0,L93))</f>
        <v/>
      </c>
      <c r="N93" s="15">
        <f>MIN((S92+ROUND(S92*Deudas!$D$12/12,2))-H93,MAX(0,L93-SUM(M93:M93)))</f>
        <v/>
      </c>
      <c r="O93" s="15">
        <f>MIN((T92+ROUND(T92*Deudas!$D$13/12,2))-I93,MAX(0,L93-SUM(M93:N93)))</f>
        <v/>
      </c>
      <c r="P93" s="15">
        <f>MIN((U92+ROUND(U92*Deudas!$D$14/12,2))-J93,MAX(0,L93-SUM(M93:O93)))</f>
        <v/>
      </c>
      <c r="Q93" s="15">
        <f>MIN((V92+ROUND(V92*Deudas!$D$15/12,2))-K93,MAX(0,L93-SUM(M93:P93)))</f>
        <v/>
      </c>
      <c r="R93" s="15">
        <f>ROUND((R92+ROUND(R92*Deudas!$D$11/12,2))-G93-M93,2)</f>
        <v/>
      </c>
      <c r="S93" s="15">
        <f>ROUND((S92+ROUND(S92*Deudas!$D$12/12,2))-H93-N93,2)</f>
        <v/>
      </c>
      <c r="T93" s="15">
        <f>ROUND((T92+ROUND(T92*Deudas!$D$13/12,2))-I93-O93,2)</f>
        <v/>
      </c>
      <c r="U93" s="15">
        <f>ROUND((U92+ROUND(U92*Deudas!$D$14/12,2))-J93-P93,2)</f>
        <v/>
      </c>
      <c r="V93" s="15">
        <f>ROUND((V92+ROUND(V92*Deudas!$D$15/12,2))-K93-Q93,2)</f>
        <v/>
      </c>
      <c r="W93" s="15">
        <f>ROUND(B93*Deudas!$D$11/12,2)+ROUND(C93*Deudas!$D$12/12,2)+ROUND(D93*Deudas!$D$13/12,2)+ROUND(E93*Deudas!$D$14/12,2)+ROUND(F93*Deudas!$D$15/12,2)</f>
        <v/>
      </c>
    </row>
    <row r="94">
      <c r="A94" s="10" t="n">
        <v>90</v>
      </c>
      <c r="B94" s="15">
        <f>R93</f>
        <v/>
      </c>
      <c r="C94" s="15">
        <f>S93</f>
        <v/>
      </c>
      <c r="D94" s="15">
        <f>T93</f>
        <v/>
      </c>
      <c r="E94" s="15">
        <f>U93</f>
        <v/>
      </c>
      <c r="F94" s="15">
        <f>V93</f>
        <v/>
      </c>
      <c r="G94" s="15">
        <f>MIN(Deudas!$E$11,(R93+ROUND(R93*Deudas!$D$11/12,2)))</f>
        <v/>
      </c>
      <c r="H94" s="15">
        <f>MIN(Deudas!$E$12,(S93+ROUND(S93*Deudas!$D$12/12,2)))</f>
        <v/>
      </c>
      <c r="I94" s="15">
        <f>MIN(Deudas!$E$13,(T93+ROUND(T93*Deudas!$D$13/12,2)))</f>
        <v/>
      </c>
      <c r="J94" s="15">
        <f>MIN(Deudas!$E$14,(U93+ROUND(U93*Deudas!$D$14/12,2)))</f>
        <v/>
      </c>
      <c r="K94" s="15">
        <f>MIN(Deudas!$E$15,(V93+ROUND(V93*Deudas!$D$15/12,2)))</f>
        <v/>
      </c>
      <c r="L94" s="15">
        <f>Deudas!$C$4+SUM(Deudas!$E$11:$E$15)-SUM(G94:K94)</f>
        <v/>
      </c>
      <c r="M94" s="15">
        <f>MIN((R93+ROUND(R93*Deudas!$D$11/12,2))-G94,MAX(0,L94))</f>
        <v/>
      </c>
      <c r="N94" s="15">
        <f>MIN((S93+ROUND(S93*Deudas!$D$12/12,2))-H94,MAX(0,L94-SUM(M94:M94)))</f>
        <v/>
      </c>
      <c r="O94" s="15">
        <f>MIN((T93+ROUND(T93*Deudas!$D$13/12,2))-I94,MAX(0,L94-SUM(M94:N94)))</f>
        <v/>
      </c>
      <c r="P94" s="15">
        <f>MIN((U93+ROUND(U93*Deudas!$D$14/12,2))-J94,MAX(0,L94-SUM(M94:O94)))</f>
        <v/>
      </c>
      <c r="Q94" s="15">
        <f>MIN((V93+ROUND(V93*Deudas!$D$15/12,2))-K94,MAX(0,L94-SUM(M94:P94)))</f>
        <v/>
      </c>
      <c r="R94" s="15">
        <f>ROUND((R93+ROUND(R93*Deudas!$D$11/12,2))-G94-M94,2)</f>
        <v/>
      </c>
      <c r="S94" s="15">
        <f>ROUND((S93+ROUND(S93*Deudas!$D$12/12,2))-H94-N94,2)</f>
        <v/>
      </c>
      <c r="T94" s="15">
        <f>ROUND((T93+ROUND(T93*Deudas!$D$13/12,2))-I94-O94,2)</f>
        <v/>
      </c>
      <c r="U94" s="15">
        <f>ROUND((U93+ROUND(U93*Deudas!$D$14/12,2))-J94-P94,2)</f>
        <v/>
      </c>
      <c r="V94" s="15">
        <f>ROUND((V93+ROUND(V93*Deudas!$D$15/12,2))-K94-Q94,2)</f>
        <v/>
      </c>
      <c r="W94" s="15">
        <f>ROUND(B94*Deudas!$D$11/12,2)+ROUND(C94*Deudas!$D$12/12,2)+ROUND(D94*Deudas!$D$13/12,2)+ROUND(E94*Deudas!$D$14/12,2)+ROUND(F94*Deudas!$D$15/12,2)</f>
        <v/>
      </c>
    </row>
    <row r="95">
      <c r="A95" s="10" t="n">
        <v>91</v>
      </c>
      <c r="B95" s="15">
        <f>R94</f>
        <v/>
      </c>
      <c r="C95" s="15">
        <f>S94</f>
        <v/>
      </c>
      <c r="D95" s="15">
        <f>T94</f>
        <v/>
      </c>
      <c r="E95" s="15">
        <f>U94</f>
        <v/>
      </c>
      <c r="F95" s="15">
        <f>V94</f>
        <v/>
      </c>
      <c r="G95" s="15">
        <f>MIN(Deudas!$E$11,(R94+ROUND(R94*Deudas!$D$11/12,2)))</f>
        <v/>
      </c>
      <c r="H95" s="15">
        <f>MIN(Deudas!$E$12,(S94+ROUND(S94*Deudas!$D$12/12,2)))</f>
        <v/>
      </c>
      <c r="I95" s="15">
        <f>MIN(Deudas!$E$13,(T94+ROUND(T94*Deudas!$D$13/12,2)))</f>
        <v/>
      </c>
      <c r="J95" s="15">
        <f>MIN(Deudas!$E$14,(U94+ROUND(U94*Deudas!$D$14/12,2)))</f>
        <v/>
      </c>
      <c r="K95" s="15">
        <f>MIN(Deudas!$E$15,(V94+ROUND(V94*Deudas!$D$15/12,2)))</f>
        <v/>
      </c>
      <c r="L95" s="15">
        <f>Deudas!$C$4+SUM(Deudas!$E$11:$E$15)-SUM(G95:K95)</f>
        <v/>
      </c>
      <c r="M95" s="15">
        <f>MIN((R94+ROUND(R94*Deudas!$D$11/12,2))-G95,MAX(0,L95))</f>
        <v/>
      </c>
      <c r="N95" s="15">
        <f>MIN((S94+ROUND(S94*Deudas!$D$12/12,2))-H95,MAX(0,L95-SUM(M95:M95)))</f>
        <v/>
      </c>
      <c r="O95" s="15">
        <f>MIN((T94+ROUND(T94*Deudas!$D$13/12,2))-I95,MAX(0,L95-SUM(M95:N95)))</f>
        <v/>
      </c>
      <c r="P95" s="15">
        <f>MIN((U94+ROUND(U94*Deudas!$D$14/12,2))-J95,MAX(0,L95-SUM(M95:O95)))</f>
        <v/>
      </c>
      <c r="Q95" s="15">
        <f>MIN((V94+ROUND(V94*Deudas!$D$15/12,2))-K95,MAX(0,L95-SUM(M95:P95)))</f>
        <v/>
      </c>
      <c r="R95" s="15">
        <f>ROUND((R94+ROUND(R94*Deudas!$D$11/12,2))-G95-M95,2)</f>
        <v/>
      </c>
      <c r="S95" s="15">
        <f>ROUND((S94+ROUND(S94*Deudas!$D$12/12,2))-H95-N95,2)</f>
        <v/>
      </c>
      <c r="T95" s="15">
        <f>ROUND((T94+ROUND(T94*Deudas!$D$13/12,2))-I95-O95,2)</f>
        <v/>
      </c>
      <c r="U95" s="15">
        <f>ROUND((U94+ROUND(U94*Deudas!$D$14/12,2))-J95-P95,2)</f>
        <v/>
      </c>
      <c r="V95" s="15">
        <f>ROUND((V94+ROUND(V94*Deudas!$D$15/12,2))-K95-Q95,2)</f>
        <v/>
      </c>
      <c r="W95" s="15">
        <f>ROUND(B95*Deudas!$D$11/12,2)+ROUND(C95*Deudas!$D$12/12,2)+ROUND(D95*Deudas!$D$13/12,2)+ROUND(E95*Deudas!$D$14/12,2)+ROUND(F95*Deudas!$D$15/12,2)</f>
        <v/>
      </c>
    </row>
    <row r="96">
      <c r="A96" s="10" t="n">
        <v>92</v>
      </c>
      <c r="B96" s="15">
        <f>R95</f>
        <v/>
      </c>
      <c r="C96" s="15">
        <f>S95</f>
        <v/>
      </c>
      <c r="D96" s="15">
        <f>T95</f>
        <v/>
      </c>
      <c r="E96" s="15">
        <f>U95</f>
        <v/>
      </c>
      <c r="F96" s="15">
        <f>V95</f>
        <v/>
      </c>
      <c r="G96" s="15">
        <f>MIN(Deudas!$E$11,(R95+ROUND(R95*Deudas!$D$11/12,2)))</f>
        <v/>
      </c>
      <c r="H96" s="15">
        <f>MIN(Deudas!$E$12,(S95+ROUND(S95*Deudas!$D$12/12,2)))</f>
        <v/>
      </c>
      <c r="I96" s="15">
        <f>MIN(Deudas!$E$13,(T95+ROUND(T95*Deudas!$D$13/12,2)))</f>
        <v/>
      </c>
      <c r="J96" s="15">
        <f>MIN(Deudas!$E$14,(U95+ROUND(U95*Deudas!$D$14/12,2)))</f>
        <v/>
      </c>
      <c r="K96" s="15">
        <f>MIN(Deudas!$E$15,(V95+ROUND(V95*Deudas!$D$15/12,2)))</f>
        <v/>
      </c>
      <c r="L96" s="15">
        <f>Deudas!$C$4+SUM(Deudas!$E$11:$E$15)-SUM(G96:K96)</f>
        <v/>
      </c>
      <c r="M96" s="15">
        <f>MIN((R95+ROUND(R95*Deudas!$D$11/12,2))-G96,MAX(0,L96))</f>
        <v/>
      </c>
      <c r="N96" s="15">
        <f>MIN((S95+ROUND(S95*Deudas!$D$12/12,2))-H96,MAX(0,L96-SUM(M96:M96)))</f>
        <v/>
      </c>
      <c r="O96" s="15">
        <f>MIN((T95+ROUND(T95*Deudas!$D$13/12,2))-I96,MAX(0,L96-SUM(M96:N96)))</f>
        <v/>
      </c>
      <c r="P96" s="15">
        <f>MIN((U95+ROUND(U95*Deudas!$D$14/12,2))-J96,MAX(0,L96-SUM(M96:O96)))</f>
        <v/>
      </c>
      <c r="Q96" s="15">
        <f>MIN((V95+ROUND(V95*Deudas!$D$15/12,2))-K96,MAX(0,L96-SUM(M96:P96)))</f>
        <v/>
      </c>
      <c r="R96" s="15">
        <f>ROUND((R95+ROUND(R95*Deudas!$D$11/12,2))-G96-M96,2)</f>
        <v/>
      </c>
      <c r="S96" s="15">
        <f>ROUND((S95+ROUND(S95*Deudas!$D$12/12,2))-H96-N96,2)</f>
        <v/>
      </c>
      <c r="T96" s="15">
        <f>ROUND((T95+ROUND(T95*Deudas!$D$13/12,2))-I96-O96,2)</f>
        <v/>
      </c>
      <c r="U96" s="15">
        <f>ROUND((U95+ROUND(U95*Deudas!$D$14/12,2))-J96-P96,2)</f>
        <v/>
      </c>
      <c r="V96" s="15">
        <f>ROUND((V95+ROUND(V95*Deudas!$D$15/12,2))-K96-Q96,2)</f>
        <v/>
      </c>
      <c r="W96" s="15">
        <f>ROUND(B96*Deudas!$D$11/12,2)+ROUND(C96*Deudas!$D$12/12,2)+ROUND(D96*Deudas!$D$13/12,2)+ROUND(E96*Deudas!$D$14/12,2)+ROUND(F96*Deudas!$D$15/12,2)</f>
        <v/>
      </c>
    </row>
    <row r="97">
      <c r="A97" s="10" t="n">
        <v>93</v>
      </c>
      <c r="B97" s="15">
        <f>R96</f>
        <v/>
      </c>
      <c r="C97" s="15">
        <f>S96</f>
        <v/>
      </c>
      <c r="D97" s="15">
        <f>T96</f>
        <v/>
      </c>
      <c r="E97" s="15">
        <f>U96</f>
        <v/>
      </c>
      <c r="F97" s="15">
        <f>V96</f>
        <v/>
      </c>
      <c r="G97" s="15">
        <f>MIN(Deudas!$E$11,(R96+ROUND(R96*Deudas!$D$11/12,2)))</f>
        <v/>
      </c>
      <c r="H97" s="15">
        <f>MIN(Deudas!$E$12,(S96+ROUND(S96*Deudas!$D$12/12,2)))</f>
        <v/>
      </c>
      <c r="I97" s="15">
        <f>MIN(Deudas!$E$13,(T96+ROUND(T96*Deudas!$D$13/12,2)))</f>
        <v/>
      </c>
      <c r="J97" s="15">
        <f>MIN(Deudas!$E$14,(U96+ROUND(U96*Deudas!$D$14/12,2)))</f>
        <v/>
      </c>
      <c r="K97" s="15">
        <f>MIN(Deudas!$E$15,(V96+ROUND(V96*Deudas!$D$15/12,2)))</f>
        <v/>
      </c>
      <c r="L97" s="15">
        <f>Deudas!$C$4+SUM(Deudas!$E$11:$E$15)-SUM(G97:K97)</f>
        <v/>
      </c>
      <c r="M97" s="15">
        <f>MIN((R96+ROUND(R96*Deudas!$D$11/12,2))-G97,MAX(0,L97))</f>
        <v/>
      </c>
      <c r="N97" s="15">
        <f>MIN((S96+ROUND(S96*Deudas!$D$12/12,2))-H97,MAX(0,L97-SUM(M97:M97)))</f>
        <v/>
      </c>
      <c r="O97" s="15">
        <f>MIN((T96+ROUND(T96*Deudas!$D$13/12,2))-I97,MAX(0,L97-SUM(M97:N97)))</f>
        <v/>
      </c>
      <c r="P97" s="15">
        <f>MIN((U96+ROUND(U96*Deudas!$D$14/12,2))-J97,MAX(0,L97-SUM(M97:O97)))</f>
        <v/>
      </c>
      <c r="Q97" s="15">
        <f>MIN((V96+ROUND(V96*Deudas!$D$15/12,2))-K97,MAX(0,L97-SUM(M97:P97)))</f>
        <v/>
      </c>
      <c r="R97" s="15">
        <f>ROUND((R96+ROUND(R96*Deudas!$D$11/12,2))-G97-M97,2)</f>
        <v/>
      </c>
      <c r="S97" s="15">
        <f>ROUND((S96+ROUND(S96*Deudas!$D$12/12,2))-H97-N97,2)</f>
        <v/>
      </c>
      <c r="T97" s="15">
        <f>ROUND((T96+ROUND(T96*Deudas!$D$13/12,2))-I97-O97,2)</f>
        <v/>
      </c>
      <c r="U97" s="15">
        <f>ROUND((U96+ROUND(U96*Deudas!$D$14/12,2))-J97-P97,2)</f>
        <v/>
      </c>
      <c r="V97" s="15">
        <f>ROUND((V96+ROUND(V96*Deudas!$D$15/12,2))-K97-Q97,2)</f>
        <v/>
      </c>
      <c r="W97" s="15">
        <f>ROUND(B97*Deudas!$D$11/12,2)+ROUND(C97*Deudas!$D$12/12,2)+ROUND(D97*Deudas!$D$13/12,2)+ROUND(E97*Deudas!$D$14/12,2)+ROUND(F97*Deudas!$D$15/12,2)</f>
        <v/>
      </c>
    </row>
    <row r="98">
      <c r="A98" s="10" t="n">
        <v>94</v>
      </c>
      <c r="B98" s="15">
        <f>R97</f>
        <v/>
      </c>
      <c r="C98" s="15">
        <f>S97</f>
        <v/>
      </c>
      <c r="D98" s="15">
        <f>T97</f>
        <v/>
      </c>
      <c r="E98" s="15">
        <f>U97</f>
        <v/>
      </c>
      <c r="F98" s="15">
        <f>V97</f>
        <v/>
      </c>
      <c r="G98" s="15">
        <f>MIN(Deudas!$E$11,(R97+ROUND(R97*Deudas!$D$11/12,2)))</f>
        <v/>
      </c>
      <c r="H98" s="15">
        <f>MIN(Deudas!$E$12,(S97+ROUND(S97*Deudas!$D$12/12,2)))</f>
        <v/>
      </c>
      <c r="I98" s="15">
        <f>MIN(Deudas!$E$13,(T97+ROUND(T97*Deudas!$D$13/12,2)))</f>
        <v/>
      </c>
      <c r="J98" s="15">
        <f>MIN(Deudas!$E$14,(U97+ROUND(U97*Deudas!$D$14/12,2)))</f>
        <v/>
      </c>
      <c r="K98" s="15">
        <f>MIN(Deudas!$E$15,(V97+ROUND(V97*Deudas!$D$15/12,2)))</f>
        <v/>
      </c>
      <c r="L98" s="15">
        <f>Deudas!$C$4+SUM(Deudas!$E$11:$E$15)-SUM(G98:K98)</f>
        <v/>
      </c>
      <c r="M98" s="15">
        <f>MIN((R97+ROUND(R97*Deudas!$D$11/12,2))-G98,MAX(0,L98))</f>
        <v/>
      </c>
      <c r="N98" s="15">
        <f>MIN((S97+ROUND(S97*Deudas!$D$12/12,2))-H98,MAX(0,L98-SUM(M98:M98)))</f>
        <v/>
      </c>
      <c r="O98" s="15">
        <f>MIN((T97+ROUND(T97*Deudas!$D$13/12,2))-I98,MAX(0,L98-SUM(M98:N98)))</f>
        <v/>
      </c>
      <c r="P98" s="15">
        <f>MIN((U97+ROUND(U97*Deudas!$D$14/12,2))-J98,MAX(0,L98-SUM(M98:O98)))</f>
        <v/>
      </c>
      <c r="Q98" s="15">
        <f>MIN((V97+ROUND(V97*Deudas!$D$15/12,2))-K98,MAX(0,L98-SUM(M98:P98)))</f>
        <v/>
      </c>
      <c r="R98" s="15">
        <f>ROUND((R97+ROUND(R97*Deudas!$D$11/12,2))-G98-M98,2)</f>
        <v/>
      </c>
      <c r="S98" s="15">
        <f>ROUND((S97+ROUND(S97*Deudas!$D$12/12,2))-H98-N98,2)</f>
        <v/>
      </c>
      <c r="T98" s="15">
        <f>ROUND((T97+ROUND(T97*Deudas!$D$13/12,2))-I98-O98,2)</f>
        <v/>
      </c>
      <c r="U98" s="15">
        <f>ROUND((U97+ROUND(U97*Deudas!$D$14/12,2))-J98-P98,2)</f>
        <v/>
      </c>
      <c r="V98" s="15">
        <f>ROUND((V97+ROUND(V97*Deudas!$D$15/12,2))-K98-Q98,2)</f>
        <v/>
      </c>
      <c r="W98" s="15">
        <f>ROUND(B98*Deudas!$D$11/12,2)+ROUND(C98*Deudas!$D$12/12,2)+ROUND(D98*Deudas!$D$13/12,2)+ROUND(E98*Deudas!$D$14/12,2)+ROUND(F98*Deudas!$D$15/12,2)</f>
        <v/>
      </c>
    </row>
    <row r="99">
      <c r="A99" s="10" t="n">
        <v>95</v>
      </c>
      <c r="B99" s="15">
        <f>R98</f>
        <v/>
      </c>
      <c r="C99" s="15">
        <f>S98</f>
        <v/>
      </c>
      <c r="D99" s="15">
        <f>T98</f>
        <v/>
      </c>
      <c r="E99" s="15">
        <f>U98</f>
        <v/>
      </c>
      <c r="F99" s="15">
        <f>V98</f>
        <v/>
      </c>
      <c r="G99" s="15">
        <f>MIN(Deudas!$E$11,(R98+ROUND(R98*Deudas!$D$11/12,2)))</f>
        <v/>
      </c>
      <c r="H99" s="15">
        <f>MIN(Deudas!$E$12,(S98+ROUND(S98*Deudas!$D$12/12,2)))</f>
        <v/>
      </c>
      <c r="I99" s="15">
        <f>MIN(Deudas!$E$13,(T98+ROUND(T98*Deudas!$D$13/12,2)))</f>
        <v/>
      </c>
      <c r="J99" s="15">
        <f>MIN(Deudas!$E$14,(U98+ROUND(U98*Deudas!$D$14/12,2)))</f>
        <v/>
      </c>
      <c r="K99" s="15">
        <f>MIN(Deudas!$E$15,(V98+ROUND(V98*Deudas!$D$15/12,2)))</f>
        <v/>
      </c>
      <c r="L99" s="15">
        <f>Deudas!$C$4+SUM(Deudas!$E$11:$E$15)-SUM(G99:K99)</f>
        <v/>
      </c>
      <c r="M99" s="15">
        <f>MIN((R98+ROUND(R98*Deudas!$D$11/12,2))-G99,MAX(0,L99))</f>
        <v/>
      </c>
      <c r="N99" s="15">
        <f>MIN((S98+ROUND(S98*Deudas!$D$12/12,2))-H99,MAX(0,L99-SUM(M99:M99)))</f>
        <v/>
      </c>
      <c r="O99" s="15">
        <f>MIN((T98+ROUND(T98*Deudas!$D$13/12,2))-I99,MAX(0,L99-SUM(M99:N99)))</f>
        <v/>
      </c>
      <c r="P99" s="15">
        <f>MIN((U98+ROUND(U98*Deudas!$D$14/12,2))-J99,MAX(0,L99-SUM(M99:O99)))</f>
        <v/>
      </c>
      <c r="Q99" s="15">
        <f>MIN((V98+ROUND(V98*Deudas!$D$15/12,2))-K99,MAX(0,L99-SUM(M99:P99)))</f>
        <v/>
      </c>
      <c r="R99" s="15">
        <f>ROUND((R98+ROUND(R98*Deudas!$D$11/12,2))-G99-M99,2)</f>
        <v/>
      </c>
      <c r="S99" s="15">
        <f>ROUND((S98+ROUND(S98*Deudas!$D$12/12,2))-H99-N99,2)</f>
        <v/>
      </c>
      <c r="T99" s="15">
        <f>ROUND((T98+ROUND(T98*Deudas!$D$13/12,2))-I99-O99,2)</f>
        <v/>
      </c>
      <c r="U99" s="15">
        <f>ROUND((U98+ROUND(U98*Deudas!$D$14/12,2))-J99-P99,2)</f>
        <v/>
      </c>
      <c r="V99" s="15">
        <f>ROUND((V98+ROUND(V98*Deudas!$D$15/12,2))-K99-Q99,2)</f>
        <v/>
      </c>
      <c r="W99" s="15">
        <f>ROUND(B99*Deudas!$D$11/12,2)+ROUND(C99*Deudas!$D$12/12,2)+ROUND(D99*Deudas!$D$13/12,2)+ROUND(E99*Deudas!$D$14/12,2)+ROUND(F99*Deudas!$D$15/12,2)</f>
        <v/>
      </c>
    </row>
    <row r="100">
      <c r="A100" s="10" t="n">
        <v>96</v>
      </c>
      <c r="B100" s="15">
        <f>R99</f>
        <v/>
      </c>
      <c r="C100" s="15">
        <f>S99</f>
        <v/>
      </c>
      <c r="D100" s="15">
        <f>T99</f>
        <v/>
      </c>
      <c r="E100" s="15">
        <f>U99</f>
        <v/>
      </c>
      <c r="F100" s="15">
        <f>V99</f>
        <v/>
      </c>
      <c r="G100" s="15">
        <f>MIN(Deudas!$E$11,(R99+ROUND(R99*Deudas!$D$11/12,2)))</f>
        <v/>
      </c>
      <c r="H100" s="15">
        <f>MIN(Deudas!$E$12,(S99+ROUND(S99*Deudas!$D$12/12,2)))</f>
        <v/>
      </c>
      <c r="I100" s="15">
        <f>MIN(Deudas!$E$13,(T99+ROUND(T99*Deudas!$D$13/12,2)))</f>
        <v/>
      </c>
      <c r="J100" s="15">
        <f>MIN(Deudas!$E$14,(U99+ROUND(U99*Deudas!$D$14/12,2)))</f>
        <v/>
      </c>
      <c r="K100" s="15">
        <f>MIN(Deudas!$E$15,(V99+ROUND(V99*Deudas!$D$15/12,2)))</f>
        <v/>
      </c>
      <c r="L100" s="15">
        <f>Deudas!$C$4+SUM(Deudas!$E$11:$E$15)-SUM(G100:K100)</f>
        <v/>
      </c>
      <c r="M100" s="15">
        <f>MIN((R99+ROUND(R99*Deudas!$D$11/12,2))-G100,MAX(0,L100))</f>
        <v/>
      </c>
      <c r="N100" s="15">
        <f>MIN((S99+ROUND(S99*Deudas!$D$12/12,2))-H100,MAX(0,L100-SUM(M100:M100)))</f>
        <v/>
      </c>
      <c r="O100" s="15">
        <f>MIN((T99+ROUND(T99*Deudas!$D$13/12,2))-I100,MAX(0,L100-SUM(M100:N100)))</f>
        <v/>
      </c>
      <c r="P100" s="15">
        <f>MIN((U99+ROUND(U99*Deudas!$D$14/12,2))-J100,MAX(0,L100-SUM(M100:O100)))</f>
        <v/>
      </c>
      <c r="Q100" s="15">
        <f>MIN((V99+ROUND(V99*Deudas!$D$15/12,2))-K100,MAX(0,L100-SUM(M100:P100)))</f>
        <v/>
      </c>
      <c r="R100" s="15">
        <f>ROUND((R99+ROUND(R99*Deudas!$D$11/12,2))-G100-M100,2)</f>
        <v/>
      </c>
      <c r="S100" s="15">
        <f>ROUND((S99+ROUND(S99*Deudas!$D$12/12,2))-H100-N100,2)</f>
        <v/>
      </c>
      <c r="T100" s="15">
        <f>ROUND((T99+ROUND(T99*Deudas!$D$13/12,2))-I100-O100,2)</f>
        <v/>
      </c>
      <c r="U100" s="15">
        <f>ROUND((U99+ROUND(U99*Deudas!$D$14/12,2))-J100-P100,2)</f>
        <v/>
      </c>
      <c r="V100" s="15">
        <f>ROUND((V99+ROUND(V99*Deudas!$D$15/12,2))-K100-Q100,2)</f>
        <v/>
      </c>
      <c r="W100" s="15">
        <f>ROUND(B100*Deudas!$D$11/12,2)+ROUND(C100*Deudas!$D$12/12,2)+ROUND(D100*Deudas!$D$13/12,2)+ROUND(E100*Deudas!$D$14/12,2)+ROUND(F100*Deudas!$D$15/12,2)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Método bola de nieve para pagar deudas</dc:title>
  <dcterms:created xmlns:dcterms="http://purl.org/dc/terms/" xmlns:xsi="http://www.w3.org/2001/XMLSchema-instance" xsi:type="dcterms:W3CDTF">2026-10-23T13:18:05Z</dcterms:created>
  <dcterms:modified xmlns:dcterms="http://purl.org/dc/terms/" xmlns:xsi="http://www.w3.org/2001/XMLSchema-instance" xsi:type="dcterms:W3CDTF">2026-10-23T13:18:05Z</dcterms:modified>
</cp:coreProperties>
</file>